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J\Downloads\90 يوم\"/>
    </mc:Choice>
  </mc:AlternateContent>
  <bookViews>
    <workbookView xWindow="0" yWindow="0" windowWidth="15530" windowHeight="6400" activeTab="5"/>
  </bookViews>
  <sheets>
    <sheet name="طالب التنفيذ" sheetId="1" r:id="rId1"/>
    <sheet name="المنفذ ضده" sheetId="2" r:id="rId2"/>
    <sheet name="الطفل" sheetId="3" r:id="rId3"/>
    <sheet name="الرأي الفني" sheetId="4" r:id="rId4"/>
    <sheet name="حاسبة الدرجــات" sheetId="10" r:id="rId5"/>
    <sheet name="مؤشرات الاداء" sheetId="5" r:id="rId6"/>
  </sheets>
  <definedNames>
    <definedName name="_xlnm._FilterDatabase" localSheetId="2" hidden="1">الطفل!$A$1:$E$29</definedName>
    <definedName name="_xlnm._FilterDatabase" localSheetId="1" hidden="1">'المنفذ ضده'!$A$1:$E$41</definedName>
    <definedName name="_xlnm._FilterDatabase" localSheetId="0" hidden="1">'طالب التنفيذ'!$A$1:$E$51</definedName>
  </definedNames>
  <calcPr calcId="162913"/>
</workbook>
</file>

<file path=xl/calcChain.xml><?xml version="1.0" encoding="utf-8"?>
<calcChain xmlns="http://schemas.openxmlformats.org/spreadsheetml/2006/main">
  <c r="F4" i="10" l="1"/>
  <c r="G4" i="10" s="1"/>
  <c r="F3" i="10"/>
  <c r="G3" i="10" s="1"/>
  <c r="F21" i="10" l="1"/>
  <c r="G21" i="10" s="1"/>
  <c r="F22" i="10"/>
  <c r="G22" i="10" s="1"/>
  <c r="F19" i="10"/>
  <c r="G19" i="10" s="1"/>
  <c r="H19" i="10" s="1"/>
  <c r="F18" i="10"/>
  <c r="G18" i="10" s="1"/>
  <c r="F17" i="10"/>
  <c r="G17" i="10" s="1"/>
  <c r="F16" i="10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G10" i="10" s="1"/>
  <c r="F9" i="10"/>
  <c r="G9" i="10" s="1"/>
  <c r="F8" i="10"/>
  <c r="G8" i="10" s="1"/>
  <c r="F7" i="10"/>
  <c r="G7" i="10" s="1"/>
  <c r="F5" i="10"/>
  <c r="G5" i="10" s="1"/>
  <c r="F2" i="10"/>
  <c r="G2" i="10" s="1"/>
  <c r="F6" i="10"/>
  <c r="G6" i="10" s="1"/>
  <c r="F20" i="10"/>
  <c r="G20" i="10" s="1"/>
  <c r="H20" i="10" s="1"/>
  <c r="E24" i="5"/>
  <c r="E23" i="10"/>
  <c r="C23" i="10"/>
  <c r="O28" i="1"/>
  <c r="H21" i="10" l="1"/>
  <c r="H15" i="10"/>
  <c r="H9" i="10"/>
  <c r="H12" i="10"/>
  <c r="H5" i="10"/>
  <c r="G23" i="10"/>
  <c r="H2" i="10"/>
  <c r="F23" i="10"/>
  <c r="H23" i="10" l="1"/>
</calcChain>
</file>

<file path=xl/sharedStrings.xml><?xml version="1.0" encoding="utf-8"?>
<sst xmlns="http://schemas.openxmlformats.org/spreadsheetml/2006/main" count="724" uniqueCount="300">
  <si>
    <t>ما حالتك الاجتماعية الحالية؟</t>
  </si>
  <si>
    <t>مطلق</t>
  </si>
  <si>
    <t>متزوج</t>
  </si>
  <si>
    <t>منفصل دون طلاق</t>
  </si>
  <si>
    <t>أرمل</t>
  </si>
  <si>
    <t>طلاق</t>
  </si>
  <si>
    <t>وفاة</t>
  </si>
  <si>
    <t>خلع</t>
  </si>
  <si>
    <t>فسخ</t>
  </si>
  <si>
    <t>انفصال غير موثق</t>
  </si>
  <si>
    <t>كم عدد الأبناء من العلاقة محل التنفيذ؟</t>
  </si>
  <si>
    <t>(يُكتب العدد)</t>
  </si>
  <si>
    <t>هل لديك أبناء من زواج آخر؟</t>
  </si>
  <si>
    <t>نعم</t>
  </si>
  <si>
    <t>لا</t>
  </si>
  <si>
    <t>إذا كانت الإجابة نعم، كم عددهم؟</t>
  </si>
  <si>
    <t>كم عدد مرات الطلاق؟</t>
  </si>
  <si>
    <t>لم يحدث طلاق</t>
  </si>
  <si>
    <t>مرة واحدة</t>
  </si>
  <si>
    <t>مرتان</t>
  </si>
  <si>
    <t>ثلاث مرات فأكثر</t>
  </si>
  <si>
    <t>كم مضى على الانفصال؟</t>
  </si>
  <si>
    <t>أقل من 6 أشهر</t>
  </si>
  <si>
    <t>من 6 إلى 12 شهر</t>
  </si>
  <si>
    <t>أكثر من سنة</t>
  </si>
  <si>
    <t>ما هي أسباب الطلاق كما تراها؟</t>
  </si>
  <si>
    <t>(يُكتب نصًا)</t>
  </si>
  <si>
    <t>هل حصلت محاولات صلح بينكما سابقًا؟</t>
  </si>
  <si>
    <t>إذا كانت الإجابة نعم، كيف تمت؟</t>
  </si>
  <si>
    <t>ما نوع السكن الحالي؟</t>
  </si>
  <si>
    <t>شقة</t>
  </si>
  <si>
    <t>فيلا</t>
  </si>
  <si>
    <t>بيت شعبي</t>
  </si>
  <si>
    <t>غرفة في سكن مشترك</t>
  </si>
  <si>
    <t>من يسكن معك حاليًا؟</t>
  </si>
  <si>
    <t>بمفردي</t>
  </si>
  <si>
    <t>مع الأب أو الأم</t>
  </si>
  <si>
    <t>مع الزوج أو الزوجة</t>
  </si>
  <si>
    <t>مع الأبناء</t>
  </si>
  <si>
    <t>مع أقارب آخرين</t>
  </si>
  <si>
    <t>ما اسم الحي والمدينة؟</t>
  </si>
  <si>
    <t>ما طبيعة عملك؟</t>
  </si>
  <si>
    <t>قطاع حكومي</t>
  </si>
  <si>
    <t>قطاع خاص</t>
  </si>
  <si>
    <t>أعمال حرة</t>
  </si>
  <si>
    <t>لا يعمل</t>
  </si>
  <si>
    <t>ما اسم الجهة التي تعمل بها؟</t>
  </si>
  <si>
    <t>ما هو دخلك الشهري؟</t>
  </si>
  <si>
    <t>أقل من 3000 ريال</t>
  </si>
  <si>
    <t>من 3000 إلى 7000 ريال</t>
  </si>
  <si>
    <t>من 7000 إلى 12000 ريال</t>
  </si>
  <si>
    <t>أكثر من 12000 ريال</t>
  </si>
  <si>
    <t>هل لديك وسيلة مواصلات خاصة؟</t>
  </si>
  <si>
    <t>هل راجعت عيادة نفسية في السنوات الثلاث الماضية؟</t>
  </si>
  <si>
    <t>هل تتلقى علاجًا نفسيًا أو دوائيًا حاليًا؟</t>
  </si>
  <si>
    <t>هل لديك سجل في الحماية الأسرية أو قضايا عنف؟</t>
  </si>
  <si>
    <t>ما أسباب طلب تنفيذ الحكم؟</t>
  </si>
  <si>
    <t>هل سبق وأن حاولت تنفيذ الحكم طواعية دون اللجوء إلى محكمة التنفيذ؟</t>
  </si>
  <si>
    <t>هل سبق وتم تنفيذ الحكم؟</t>
  </si>
  <si>
    <t>إذا كانت الإجابة نعم، ما نتيجة التنفيذ؟</t>
  </si>
  <si>
    <t>هل لديك مخاوف من تنفيذ الحكم؟</t>
  </si>
  <si>
    <t>إذا كانت الإجابة نعم، ما هي؟</t>
  </si>
  <si>
    <t>هل ترى أن التنفيذ سيكون في مصلحة الطفل؟</t>
  </si>
  <si>
    <t>هل يوجد شخص يثق به الطفل يمكنك الاستعانة به؟</t>
  </si>
  <si>
    <t>إذا كانت الإجابة نعم، اذكر الاسم والعلاقة</t>
  </si>
  <si>
    <t>هل الأطفال يتواصلون معك؟</t>
  </si>
  <si>
    <t>ما نوعية التواصل؟</t>
  </si>
  <si>
    <t>اتصال</t>
  </si>
  <si>
    <t>رسائل نصية</t>
  </si>
  <si>
    <t>سناب</t>
  </si>
  <si>
    <t>واتساب</t>
  </si>
  <si>
    <t>لا يوجد تواصل</t>
  </si>
  <si>
    <t>هل يتم هذا التواصل بمعرفة الحاضن؟</t>
  </si>
  <si>
    <t>هل التواصل منتظم أم متقطع؟</t>
  </si>
  <si>
    <t>منتظم</t>
  </si>
  <si>
    <t>متقطع</t>
  </si>
  <si>
    <t>هل لاحظت أي تغيرات على سلوك الطفل بعد التواصل أو الزيارة؟</t>
  </si>
  <si>
    <t>إذا كانت الإجابة نعم، وضّح ما لاحظته</t>
  </si>
  <si>
    <t>هل لديك أبناء من زواج آخر يعيشون معك؟</t>
  </si>
  <si>
    <t>الأول</t>
  </si>
  <si>
    <t>الأوسط</t>
  </si>
  <si>
    <t>الأصغر</t>
  </si>
  <si>
    <t>وحيد</t>
  </si>
  <si>
    <t>نوع السكن الحالي؟</t>
  </si>
  <si>
    <t>اسم الحي والمدينة؟</t>
  </si>
  <si>
    <t>ما طبيعة العلاقة الحالية مع الطرف الآخر؟</t>
  </si>
  <si>
    <t>تواصل منتظم</t>
  </si>
  <si>
    <t>تواصل محدود</t>
  </si>
  <si>
    <t>عدائية</t>
  </si>
  <si>
    <t>حيادية</t>
  </si>
  <si>
    <t>مرنة</t>
  </si>
  <si>
    <t>هل سبق وتم تنفيذ الحكم سابقًا؟</t>
  </si>
  <si>
    <t>هل سبق وأن تم تنفيذ الحكم طواعية دون اللجوء لمحكمة التنفيذ؟</t>
  </si>
  <si>
    <t>ما مدى تعاونك مع الطرف الآخر في التواصل مع الأطفال؟</t>
  </si>
  <si>
    <t>متعاون تمامًا</t>
  </si>
  <si>
    <t>متعاون جزئيًا</t>
  </si>
  <si>
    <t>لا يوجد تعاون</t>
  </si>
  <si>
    <t>توجد محاولات لكنها فشلت</t>
  </si>
  <si>
    <t>هل الأطفال يتواصلون مع الطرف الآخر؟</t>
  </si>
  <si>
    <t>إذا كانت الإجابة نعم، ما نوعية التواصل؟</t>
  </si>
  <si>
    <t>رسائل</t>
  </si>
  <si>
    <t>تطبيقات (سناب أو واتساب)</t>
  </si>
  <si>
    <t>تواصل حضوري</t>
  </si>
  <si>
    <t>هل يتم هذا التواصل بمعرفتك؟</t>
  </si>
  <si>
    <t>هل لاحظت تغيرات على سلوك الطفل بعد التواصل أو الزيارة؟</t>
  </si>
  <si>
    <t>إذا كانت الإجابة نعم، صف التغيرات</t>
  </si>
  <si>
    <t>هل يوجد شخص يثق به الطفل من أسرتك يمكن أن يساعد في التنفيذ؟</t>
  </si>
  <si>
    <t>الاسم الكامل</t>
  </si>
  <si>
    <t>(نص)</t>
  </si>
  <si>
    <t>تاريخ الميلاد</t>
  </si>
  <si>
    <t>الجنس</t>
  </si>
  <si>
    <t>ذكر</t>
  </si>
  <si>
    <t>أنثى</t>
  </si>
  <si>
    <t>رقم الهوية</t>
  </si>
  <si>
    <t>المرحلة الدراسية</t>
  </si>
  <si>
    <t>روضة</t>
  </si>
  <si>
    <t>ابتدائي</t>
  </si>
  <si>
    <t>متوسط</t>
  </si>
  <si>
    <t>ثانوي</t>
  </si>
  <si>
    <t>الترتيب بين الإخوة</t>
  </si>
  <si>
    <t>هل يعاني الطفل من أمراض جسدية مزمنة؟</t>
  </si>
  <si>
    <t>إذا كانت الإجابة نعم، ما نوع المرض؟</t>
  </si>
  <si>
    <t>هل الطفل تحت علاج طبي أو تأهيلي حاليًا؟</t>
  </si>
  <si>
    <t>إذا كانت الإجابة نعم، وضّح طبيعة العلاج</t>
  </si>
  <si>
    <t>هل يعاني الطفل من مشاكل نفسية أو سلوكية واضحة؟</t>
  </si>
  <si>
    <t>لا توجد ملاحظات</t>
  </si>
  <si>
    <t>قلق</t>
  </si>
  <si>
    <t>اكتئاب</t>
  </si>
  <si>
    <t>عدوانية</t>
  </si>
  <si>
    <t>عزلة</t>
  </si>
  <si>
    <t>كوابيس</t>
  </si>
  <si>
    <t>أعراض أخرى</t>
  </si>
  <si>
    <t>هل خضع الطفل لتقييم أو علاج نفسي أو سلوكي سابقًا؟</t>
  </si>
  <si>
    <t>إذا كانت الإجابة نعم، أين تم ذلك؟</t>
  </si>
  <si>
    <t>هل لدى الطفل احتياجات خاصة؟</t>
  </si>
  <si>
    <t>توحد</t>
  </si>
  <si>
    <t>صعوبات نطق</t>
  </si>
  <si>
    <t>فرط حركة</t>
  </si>
  <si>
    <t>صعوبات تعلم</t>
  </si>
  <si>
    <t>أخرى</t>
  </si>
  <si>
    <t>كيف يتفاعل الطفل مع الطرف الحاضن؟</t>
  </si>
  <si>
    <t>إيجابي</t>
  </si>
  <si>
    <t>سلبي</t>
  </si>
  <si>
    <t>متردد</t>
  </si>
  <si>
    <t>متجنب</t>
  </si>
  <si>
    <t>كيف يتفاعل مع الطرف المنفذ؟</t>
  </si>
  <si>
    <t>هل عبّر الطفل عن مشاعر سلبية تجاه أحد والديه؟</t>
  </si>
  <si>
    <t>إذا كانت الإجابة نعم، ما طبيعة المشاعر؟</t>
  </si>
  <si>
    <t>هل عبّر الطفل عن رفض صريح أو غير مباشر لتنفيذ الحكم؟</t>
  </si>
  <si>
    <t>إذا كانت الإجابة نعم، متى وما السبب؟</t>
  </si>
  <si>
    <t>كيف يتفاعل الطفل مع محيطه الأسري؟</t>
  </si>
  <si>
    <t>طبيعي</t>
  </si>
  <si>
    <t>عدواني</t>
  </si>
  <si>
    <t>منطوي</t>
  </si>
  <si>
    <t>حذر</t>
  </si>
  <si>
    <t>متعلق بشخص واحد بشكل مبالغ فيه</t>
  </si>
  <si>
    <t>كيف يتفاعل الطفل في المدرسة أو مع أقرانه؟</t>
  </si>
  <si>
    <t>يعاني من عزلة</t>
  </si>
  <si>
    <t>يتعرض للتنمر</t>
  </si>
  <si>
    <t>يعاني من ضعف التركيز</t>
  </si>
  <si>
    <t>سلوكه عدواني</t>
  </si>
  <si>
    <t>هل سبق أن تم إيقاف التنفيذ بسبب مقاومة الطفل؟</t>
  </si>
  <si>
    <t>إذا كانت الإجابة نعم، اذكر الأسباب</t>
  </si>
  <si>
    <t>هل يوجد شخص يرتاح له الطفل يمكن الاستعانة به أثناء التنفيذ؟</t>
  </si>
  <si>
    <t>إذا كانت الإجابة نعم، اذكر الاسم والعلاقة ودرجة القرب</t>
  </si>
  <si>
    <t>تقييم طالب التنفيذ - الحالة النفسية العامة</t>
  </si>
  <si>
    <t>تقييم طالب التنفيذ - الاستعداد للتعاون والتنفيذ</t>
  </si>
  <si>
    <t>تقييم طالب التنفيذ - القدرة على احتواء الطفل عاطفيًا</t>
  </si>
  <si>
    <t>تقييم طالب التنفيذ - الاستقرار الاجتماعي</t>
  </si>
  <si>
    <t>تقييم طالب التنفيذ - الاستقرار الاقتصادي</t>
  </si>
  <si>
    <t>تقييم طالب التنفيذ - الاستقرار القانوني والسلوكي</t>
  </si>
  <si>
    <t>تقييم المنفذ ضده - الحالة النفسية العامة</t>
  </si>
  <si>
    <t>تقييم المنفذ ضده - القدرة على التعاون مع الطرف الآخر</t>
  </si>
  <si>
    <t>تقييم المنفذ ضده - الاستقرار الاجتماعي</t>
  </si>
  <si>
    <t>تقييم المنفذ ضده - الاستقرار الاقتصادي</t>
  </si>
  <si>
    <t>تقييم المنفذ ضده - الاستقرار القانوني والسلوكي</t>
  </si>
  <si>
    <t>تقييم الطفل - الاستقرار النفسي</t>
  </si>
  <si>
    <t>تقييم الطفل - استعداد الطفل للتنفيذ</t>
  </si>
  <si>
    <t>تقييم الطفل - وجود مؤشرات رفض أو مقاومة</t>
  </si>
  <si>
    <t>تقييم الطفل - البيئة الاقتصادية المؤثرة على الطفل</t>
  </si>
  <si>
    <t>ملاحظات الأخصائي على تفاعل طالب التنفيذ أثناء المقابلة</t>
  </si>
  <si>
    <t>ملاحظات الأخصائي على تفاعل المنفذ ضده أثناء المقابلة</t>
  </si>
  <si>
    <t>وصف العلاقة الحالية بين الطرفين</t>
  </si>
  <si>
    <t>تعاونية</t>
  </si>
  <si>
    <t>محايدة</t>
  </si>
  <si>
    <t>مشحونة</t>
  </si>
  <si>
    <t>وصف تفاعل الطفل ومشاعره الظاهرة</t>
  </si>
  <si>
    <t>تحليل العوامل المؤثرة على إمكانية التنفيذ</t>
  </si>
  <si>
    <t>نفسية</t>
  </si>
  <si>
    <t>اجتماعية</t>
  </si>
  <si>
    <t>اقتصادية</t>
  </si>
  <si>
    <t>قانونية</t>
  </si>
  <si>
    <t>بيئية</t>
  </si>
  <si>
    <t>هل هناك حاجة إلى خطة تهيئة؟</t>
  </si>
  <si>
    <t>إذا كانت الإجابة نعم، اذكر الأطراف المستهدفة ونوع التهيئة وعدد الجلسات المقترحة</t>
  </si>
  <si>
    <t>الرأي المهني النهائي بشأن قابلية التنفيذ</t>
  </si>
  <si>
    <t>قابلة للتنفيذ فورًا</t>
  </si>
  <si>
    <t>قابلة للتنفيذ بعد تهيئة</t>
  </si>
  <si>
    <t>غير قابلة للتنفيذ حاليًا</t>
  </si>
  <si>
    <t>ملاحظة:استخدم المقياس التالي لكل بند: 1 = مستقر، 2 = متوسط الاستقرار، 3 = غير مستقر، 4 = يُشكّل خطورة أو عائق مباشر للتنفيذ</t>
  </si>
  <si>
    <t>الإجابة</t>
  </si>
  <si>
    <t>السؤال</t>
  </si>
  <si>
    <t>الجواب</t>
  </si>
  <si>
    <t>الإجابات المقترحة</t>
  </si>
  <si>
    <t>الأجوبة المقترحة</t>
  </si>
  <si>
    <t>منقطعة</t>
  </si>
  <si>
    <t>المؤشر الأساسي</t>
  </si>
  <si>
    <t>المؤشر الفرعي</t>
  </si>
  <si>
    <t>الاستقرار الشخصي لطالب التنفيذ</t>
  </si>
  <si>
    <t>وجود مراجعة نفسية أو علاج</t>
  </si>
  <si>
    <t>وجود قضايا عنف أو حماية</t>
  </si>
  <si>
    <t>وجود قضايا جنائية</t>
  </si>
  <si>
    <t>جاهزية الأبوة أو الأمومة</t>
  </si>
  <si>
    <t>وجود تواصل سابق مع الطفل</t>
  </si>
  <si>
    <t>مدة الانقطاع عن الطفل</t>
  </si>
  <si>
    <t>القدرة على احتواء الطفل عاطفيًا</t>
  </si>
  <si>
    <t>الالتزام السابق بأوامر التنفيذ</t>
  </si>
  <si>
    <t>الاستعداد للتعاون الأسري</t>
  </si>
  <si>
    <t>طبيعة العلاقة مع الطرف الآخر</t>
  </si>
  <si>
    <t>التعاون في التواصل مع الطفل</t>
  </si>
  <si>
    <t>الاستقرار النفسي والسلوكي للطفل</t>
  </si>
  <si>
    <t>وجود أعراض نفسية واضحة</t>
  </si>
  <si>
    <t>رفض مباشر أو غير مباشر للتنفيذ</t>
  </si>
  <si>
    <t>تاريخ سابق للعلاج النفسي أو السلوكي</t>
  </si>
  <si>
    <t>جودة العلاقة مع الطرفين</t>
  </si>
  <si>
    <t>الفجوة العاطفية مع أحد الوالدين</t>
  </si>
  <si>
    <t>نتائج التقييم الكمي الفني</t>
  </si>
  <si>
    <t>مجموع التقييمات الكمية</t>
  </si>
  <si>
    <t>عدد المؤشرات المصنفة بخطورة عالية</t>
  </si>
  <si>
    <t>التوصية المهنية النهائية</t>
  </si>
  <si>
    <t>الصفة</t>
  </si>
  <si>
    <t>طالب التنفيذ</t>
  </si>
  <si>
    <t>المنفذ ضده</t>
  </si>
  <si>
    <t>الأطفال</t>
  </si>
  <si>
    <t>الرأي الفني</t>
  </si>
  <si>
    <t>نظام التقييم الثلاثي</t>
  </si>
  <si>
    <t>درجة المؤشر الفرعي</t>
  </si>
  <si>
    <t>الدرجة المحسوبة</t>
  </si>
  <si>
    <t>المجموع</t>
  </si>
  <si>
    <t>الاسم</t>
  </si>
  <si>
    <t>رقم الجوال</t>
  </si>
  <si>
    <t>رقم المهمة</t>
  </si>
  <si>
    <t xml:space="preserve">نعم </t>
  </si>
  <si>
    <t xml:space="preserve"> </t>
  </si>
  <si>
    <t>جامعي</t>
  </si>
  <si>
    <t>في حال اختيار أخرى تكتب</t>
  </si>
  <si>
    <t>المسمى الوظيفي</t>
  </si>
  <si>
    <t>كم يبلغ دخلك الشهري</t>
  </si>
  <si>
    <t>إذا كان الجواب لا يتم توضيح السبب</t>
  </si>
  <si>
    <t>هل تعاني من أمراض مزمنة</t>
  </si>
  <si>
    <t>في حال كانت الإجابة نعم تذكر</t>
  </si>
  <si>
    <t>في حال كانت الإجابة نعم قم بذكرها</t>
  </si>
  <si>
    <t>طبيعة السؤال</t>
  </si>
  <si>
    <t>عام</t>
  </si>
  <si>
    <t>هل توجد سوابق جنائية مُسجلة باسمك؟</t>
  </si>
  <si>
    <t>هل تستخدم أي أدوية أو مواد قد تؤثر على حالتك الذهنية أو تواصلك أثناء تنفيذ الحكم؟</t>
  </si>
  <si>
    <t>السؤال التفصيلي</t>
  </si>
  <si>
    <t>طبيعة الانفصال</t>
  </si>
  <si>
    <t>اجتماعي</t>
  </si>
  <si>
    <t>اقتصادي</t>
  </si>
  <si>
    <t>صحي</t>
  </si>
  <si>
    <t>نفسي</t>
  </si>
  <si>
    <t>قانوني</t>
  </si>
  <si>
    <t>إذا كانت الإجابة نعم، ماهي طبيعة السوابق</t>
  </si>
  <si>
    <t>إذا كانت الإجابة نعم فما طبيعتها</t>
  </si>
  <si>
    <t>شمولي</t>
  </si>
  <si>
    <t>درجة الخطورة (1-2- 3)</t>
  </si>
  <si>
    <t>أهمية السؤال</t>
  </si>
  <si>
    <t>أساسي</t>
  </si>
  <si>
    <t xml:space="preserve"> ما ترتيب الطفل المنفذ الحكم بشأنه بين إخوته؟</t>
  </si>
  <si>
    <t>فرعي</t>
  </si>
  <si>
    <t>1 لا يوجد 2= محتمل، 3 = مؤكد أو مقلق جداً</t>
  </si>
  <si>
    <t>الاستقرار الشخصي للمنفذ ضده</t>
  </si>
  <si>
    <t>وجود قضايا جنائية مؤثرة</t>
  </si>
  <si>
    <t>وجود أمراض مزمنة تعيق التنفيذ</t>
  </si>
  <si>
    <t>قابلية الحالة للصلح</t>
  </si>
  <si>
    <t>درجة المؤشر</t>
  </si>
  <si>
    <t>الاستنتاجات والمرئيات</t>
  </si>
  <si>
    <t xml:space="preserve">هل ترى أنك مؤهل للتعامل مع الطفل؟ </t>
  </si>
  <si>
    <t>ما تقييمك لمدى قدرتك على احتواء الطفل عاطفيًا؟</t>
  </si>
  <si>
    <t xml:space="preserve"> الارتباط بالمؤشر</t>
  </si>
  <si>
    <t>هل انقطع الأطفال عنك وكم مدة الانقطاع</t>
  </si>
  <si>
    <t>المؤشر الفرعي المرتبط</t>
  </si>
  <si>
    <t>درجة الخطورة</t>
  </si>
  <si>
    <t>المؤشر المرتبط</t>
  </si>
  <si>
    <t>التقييم الكمي</t>
  </si>
  <si>
    <t>التقييم النوعي</t>
  </si>
  <si>
    <t>طريقة احتساب التنفيذ</t>
  </si>
  <si>
    <t>المؤشر</t>
  </si>
  <si>
    <t>الحالة</t>
  </si>
  <si>
    <t>من 0 إلى 50</t>
  </si>
  <si>
    <t>يتم التنفيذ دون تهيئة</t>
  </si>
  <si>
    <t>من 50 إلى 75</t>
  </si>
  <si>
    <t>يتم التنفيذ بتهيئة</t>
  </si>
  <si>
    <t>من 75 إلى 100</t>
  </si>
  <si>
    <t>يتم الاعتذار عن التنفيذ</t>
  </si>
  <si>
    <t>درجة مؤشر الخطورة</t>
  </si>
  <si>
    <t>مؤشر الخطورة</t>
  </si>
  <si>
    <t>المؤهل الدراسي</t>
  </si>
  <si>
    <t>الرأي الفني والملاحظات (كتابة)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</si>
</sst>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Sakkal Majalla"/>
    </font>
    <font>
      <sz val="14"/>
      <color theme="1"/>
      <name val="Sakkal Majalla"/>
    </font>
    <font>
      <b/>
      <sz val="11"/>
      <color theme="1"/>
      <name val="Sakkal Majalla"/>
    </font>
    <font>
      <sz val="11"/>
      <color rgb="FFFF0000"/>
      <name val="Sakkal Majalla"/>
    </font>
    <font>
      <b/>
      <sz val="11"/>
      <color rgb="FFFF0000"/>
      <name val="Sakkal Majalla"/>
    </font>
    <font>
      <sz val="11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2" fillId="14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3" borderId="1" xfId="0" applyFill="1" applyBorder="1"/>
    <xf numFmtId="0" fontId="0" fillId="2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11" borderId="1" xfId="0" applyFont="1" applyFill="1" applyBorder="1" applyAlignment="1">
      <alignment horizontal="center" vertical="center" readingOrder="2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2" fontId="3" fillId="11" borderId="1" xfId="0" applyNumberFormat="1" applyFont="1" applyFill="1" applyBorder="1" applyAlignment="1">
      <alignment horizontal="center" vertical="center"/>
    </xf>
    <xf numFmtId="2" fontId="3" fillId="17" borderId="1" xfId="0" applyNumberFormat="1" applyFont="1" applyFill="1" applyBorder="1" applyAlignment="1">
      <alignment horizontal="center" vertical="center"/>
    </xf>
    <xf numFmtId="2" fontId="3" fillId="18" borderId="1" xfId="0" applyNumberFormat="1" applyFont="1" applyFill="1" applyBorder="1" applyAlignment="1">
      <alignment horizontal="center" vertical="center"/>
    </xf>
    <xf numFmtId="2" fontId="3" fillId="19" borderId="1" xfId="0" applyNumberFormat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2" fontId="3" fillId="20" borderId="1" xfId="0" applyNumberFormat="1" applyFont="1" applyFill="1" applyBorder="1" applyAlignment="1">
      <alignment horizontal="center" vertical="center"/>
    </xf>
    <xf numFmtId="2" fontId="3" fillId="21" borderId="1" xfId="0" applyNumberFormat="1" applyFont="1" applyFill="1" applyBorder="1" applyAlignment="1">
      <alignment horizontal="center" vertical="center"/>
    </xf>
    <xf numFmtId="2" fontId="3" fillId="9" borderId="5" xfId="0" applyNumberFormat="1" applyFont="1" applyFill="1" applyBorder="1" applyAlignment="1">
      <alignment horizontal="center" vertical="center"/>
    </xf>
    <xf numFmtId="2" fontId="3" fillId="11" borderId="1" xfId="0" applyNumberFormat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readingOrder="2"/>
    </xf>
    <xf numFmtId="0" fontId="3" fillId="18" borderId="1" xfId="0" applyFont="1" applyFill="1" applyBorder="1" applyAlignment="1">
      <alignment horizontal="center" vertical="center" readingOrder="2"/>
    </xf>
    <xf numFmtId="0" fontId="3" fillId="19" borderId="1" xfId="0" applyFont="1" applyFill="1" applyBorder="1" applyAlignment="1">
      <alignment horizontal="center" vertical="center" readingOrder="2"/>
    </xf>
    <xf numFmtId="0" fontId="3" fillId="8" borderId="1" xfId="0" applyFont="1" applyFill="1" applyBorder="1" applyAlignment="1">
      <alignment horizontal="center" vertical="center" readingOrder="2"/>
    </xf>
    <xf numFmtId="0" fontId="3" fillId="9" borderId="1" xfId="0" applyFont="1" applyFill="1" applyBorder="1" applyAlignment="1">
      <alignment horizontal="center" vertical="center" readingOrder="2"/>
    </xf>
    <xf numFmtId="0" fontId="3" fillId="20" borderId="1" xfId="0" applyFont="1" applyFill="1" applyBorder="1" applyAlignment="1">
      <alignment horizontal="center" vertical="center" readingOrder="2"/>
    </xf>
    <xf numFmtId="0" fontId="3" fillId="21" borderId="1" xfId="0" applyFont="1" applyFill="1" applyBorder="1" applyAlignment="1">
      <alignment horizontal="center" vertical="center" readingOrder="2"/>
    </xf>
    <xf numFmtId="2" fontId="0" fillId="0" borderId="0" xfId="0" applyNumberFormat="1"/>
    <xf numFmtId="2" fontId="3" fillId="20" borderId="5" xfId="0" applyNumberFormat="1" applyFont="1" applyFill="1" applyBorder="1" applyAlignment="1">
      <alignment horizontal="center" vertical="center"/>
    </xf>
    <xf numFmtId="2" fontId="3" fillId="21" borderId="5" xfId="0" applyNumberFormat="1" applyFont="1" applyFill="1" applyBorder="1" applyAlignment="1">
      <alignment horizontal="center" vertical="center"/>
    </xf>
    <xf numFmtId="2" fontId="3" fillId="21" borderId="6" xfId="0" applyNumberFormat="1" applyFont="1" applyFill="1" applyBorder="1" applyAlignment="1">
      <alignment horizontal="center" vertical="center"/>
    </xf>
    <xf numFmtId="0" fontId="6" fillId="25" borderId="0" xfId="0" applyFont="1" applyFill="1" applyAlignment="1">
      <alignment horizontal="center" vertical="center"/>
    </xf>
    <xf numFmtId="2" fontId="6" fillId="25" borderId="0" xfId="0" applyNumberFormat="1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2" fontId="3" fillId="20" borderId="5" xfId="0" applyNumberFormat="1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 wrapText="1"/>
    </xf>
    <xf numFmtId="2" fontId="3" fillId="20" borderId="5" xfId="0" applyNumberFormat="1" applyFont="1" applyFill="1" applyBorder="1" applyAlignment="1">
      <alignment horizontal="center" vertical="center"/>
    </xf>
    <xf numFmtId="2" fontId="3" fillId="20" borderId="7" xfId="0" applyNumberFormat="1" applyFont="1" applyFill="1" applyBorder="1" applyAlignment="1">
      <alignment horizontal="center" vertical="center"/>
    </xf>
    <xf numFmtId="2" fontId="3" fillId="21" borderId="5" xfId="0" applyNumberFormat="1" applyFont="1" applyFill="1" applyBorder="1" applyAlignment="1">
      <alignment horizontal="center" vertical="center"/>
    </xf>
    <xf numFmtId="2" fontId="3" fillId="21" borderId="6" xfId="0" applyNumberFormat="1" applyFont="1" applyFill="1" applyBorder="1" applyAlignment="1">
      <alignment horizontal="center" vertical="center"/>
    </xf>
    <xf numFmtId="0" fontId="6" fillId="25" borderId="0" xfId="0" applyFont="1" applyFill="1" applyAlignment="1">
      <alignment horizontal="center" vertical="center"/>
    </xf>
    <xf numFmtId="2" fontId="3" fillId="11" borderId="1" xfId="0" applyNumberFormat="1" applyFont="1" applyFill="1" applyBorder="1" applyAlignment="1">
      <alignment horizontal="center" vertical="center"/>
    </xf>
    <xf numFmtId="2" fontId="3" fillId="17" borderId="1" xfId="0" applyNumberFormat="1" applyFont="1" applyFill="1" applyBorder="1" applyAlignment="1">
      <alignment horizontal="center" vertical="center"/>
    </xf>
    <xf numFmtId="2" fontId="3" fillId="18" borderId="1" xfId="0" applyNumberFormat="1" applyFont="1" applyFill="1" applyBorder="1" applyAlignment="1">
      <alignment horizontal="center" vertical="center"/>
    </xf>
    <xf numFmtId="2" fontId="3" fillId="19" borderId="1" xfId="0" applyNumberFormat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2" fontId="3" fillId="8" borderId="5" xfId="0" applyNumberFormat="1" applyFont="1" applyFill="1" applyBorder="1" applyAlignment="1">
      <alignment horizontal="center" vertical="center"/>
    </xf>
    <xf numFmtId="2" fontId="3" fillId="8" borderId="6" xfId="0" applyNumberFormat="1" applyFont="1" applyFill="1" applyBorder="1" applyAlignment="1">
      <alignment horizontal="center" vertical="center"/>
    </xf>
    <xf numFmtId="2" fontId="3" fillId="8" borderId="7" xfId="0" applyNumberFormat="1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/>
    </xf>
    <xf numFmtId="0" fontId="3" fillId="21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2" fontId="3" fillId="11" borderId="5" xfId="0" applyNumberFormat="1" applyFont="1" applyFill="1" applyBorder="1" applyAlignment="1">
      <alignment horizontal="center" vertical="center"/>
    </xf>
    <xf numFmtId="2" fontId="3" fillId="11" borderId="6" xfId="0" applyNumberFormat="1" applyFont="1" applyFill="1" applyBorder="1" applyAlignment="1">
      <alignment horizontal="center" vertical="center"/>
    </xf>
    <xf numFmtId="2" fontId="3" fillId="11" borderId="7" xfId="0" applyNumberFormat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2" fontId="3" fillId="17" borderId="5" xfId="0" applyNumberFormat="1" applyFont="1" applyFill="1" applyBorder="1" applyAlignment="1">
      <alignment horizontal="center" vertical="center"/>
    </xf>
    <xf numFmtId="2" fontId="3" fillId="17" borderId="6" xfId="0" applyNumberFormat="1" applyFont="1" applyFill="1" applyBorder="1" applyAlignment="1">
      <alignment horizontal="center" vertical="center"/>
    </xf>
    <xf numFmtId="2" fontId="3" fillId="17" borderId="7" xfId="0" applyNumberFormat="1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/>
    </xf>
    <xf numFmtId="2" fontId="3" fillId="18" borderId="5" xfId="0" applyNumberFormat="1" applyFont="1" applyFill="1" applyBorder="1" applyAlignment="1">
      <alignment horizontal="center" vertical="center"/>
    </xf>
    <xf numFmtId="2" fontId="3" fillId="18" borderId="6" xfId="0" applyNumberFormat="1" applyFont="1" applyFill="1" applyBorder="1" applyAlignment="1">
      <alignment horizontal="center" vertical="center"/>
    </xf>
    <xf numFmtId="2" fontId="3" fillId="18" borderId="7" xfId="0" applyNumberFormat="1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2" fontId="3" fillId="19" borderId="5" xfId="0" applyNumberFormat="1" applyFont="1" applyFill="1" applyBorder="1" applyAlignment="1">
      <alignment horizontal="center" vertical="center"/>
    </xf>
    <xf numFmtId="2" fontId="3" fillId="19" borderId="6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" fillId="24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4" borderId="1" xfId="0" applyFont="1" applyFill="1" applyBorder="1" applyAlignment="1" applyProtection="1">
      <alignment horizontal="center" vertical="center" wrapText="1"/>
    </xf>
    <xf numFmtId="0" fontId="1" fillId="24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24" borderId="5" xfId="0" applyFont="1" applyFill="1" applyBorder="1" applyAlignment="1" applyProtection="1">
      <alignment horizontal="center" vertical="center" wrapText="1"/>
    </xf>
    <xf numFmtId="0" fontId="1" fillId="24" borderId="6" xfId="0" applyFont="1" applyFill="1" applyBorder="1" applyAlignment="1" applyProtection="1">
      <alignment horizontal="center" vertical="center" wrapText="1"/>
    </xf>
    <xf numFmtId="0" fontId="1" fillId="24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" fillId="24" borderId="7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2" fontId="1" fillId="22" borderId="1" xfId="0" applyNumberFormat="1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2" fontId="0" fillId="10" borderId="1" xfId="0" applyNumberForma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2" fontId="1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rightToLeft="1" workbookViewId="0">
      <pane ySplit="1" topLeftCell="A40" activePane="bottomLeft" state="frozen"/>
      <selection pane="bottomLeft" activeCell="E50" sqref="E50"/>
    </sheetView>
  </sheetViews>
  <sheetFormatPr defaultRowHeight="14.5" x14ac:dyDescent="0.35"/>
  <cols>
    <col min="1" max="1" width="13.36328125" style="143" bestFit="1" customWidth="1"/>
    <col min="2" max="2" width="13" style="143" bestFit="1" customWidth="1"/>
    <col min="3" max="3" width="31.6328125" style="143" customWidth="1"/>
    <col min="4" max="4" width="16.08984375" style="130" customWidth="1"/>
    <col min="5" max="5" width="18.08984375" style="147" bestFit="1" customWidth="1"/>
    <col min="6" max="7" width="8.26953125" hidden="1" customWidth="1"/>
    <col min="8" max="8" width="9.1796875" hidden="1" customWidth="1"/>
    <col min="9" max="9" width="8.81640625" hidden="1" customWidth="1"/>
    <col min="10" max="10" width="7.81640625" hidden="1" customWidth="1"/>
    <col min="11" max="11" width="1.6328125" hidden="1" customWidth="1"/>
    <col min="12" max="12" width="2.36328125" hidden="1" customWidth="1"/>
    <col min="13" max="15" width="1.6328125" hidden="1" customWidth="1"/>
    <col min="16" max="16" width="19.90625" bestFit="1" customWidth="1"/>
  </cols>
  <sheetData>
    <row r="1" spans="1:16" ht="16.5" x14ac:dyDescent="0.55000000000000004">
      <c r="A1" s="131" t="s">
        <v>252</v>
      </c>
      <c r="B1" s="131" t="s">
        <v>267</v>
      </c>
      <c r="C1" s="132" t="s">
        <v>256</v>
      </c>
      <c r="D1" s="146" t="s">
        <v>200</v>
      </c>
      <c r="E1" s="145" t="s">
        <v>266</v>
      </c>
      <c r="F1" s="64" t="s">
        <v>203</v>
      </c>
      <c r="G1" s="64"/>
      <c r="H1" s="64"/>
      <c r="I1" s="64"/>
      <c r="J1" s="64"/>
      <c r="K1" s="10"/>
      <c r="L1" s="10"/>
      <c r="M1" s="10"/>
      <c r="N1" s="10"/>
      <c r="O1" s="10"/>
      <c r="P1" t="s">
        <v>280</v>
      </c>
    </row>
    <row r="2" spans="1:16" ht="16.5" x14ac:dyDescent="0.55000000000000004">
      <c r="A2" s="133" t="s">
        <v>253</v>
      </c>
      <c r="B2" s="134" t="s">
        <v>268</v>
      </c>
      <c r="C2" s="132" t="s">
        <v>239</v>
      </c>
      <c r="D2" s="146"/>
      <c r="E2" s="146"/>
      <c r="F2" s="65"/>
      <c r="G2" s="66"/>
      <c r="H2" s="66"/>
      <c r="I2" s="66"/>
      <c r="J2" s="67"/>
      <c r="K2" s="10"/>
      <c r="L2" s="10"/>
      <c r="M2" s="10"/>
      <c r="N2" s="10"/>
      <c r="O2" s="10"/>
    </row>
    <row r="3" spans="1:16" ht="16.5" x14ac:dyDescent="0.55000000000000004">
      <c r="A3" s="133"/>
      <c r="B3" s="134" t="s">
        <v>268</v>
      </c>
      <c r="C3" s="131" t="s">
        <v>113</v>
      </c>
      <c r="D3" s="146"/>
      <c r="E3" s="146"/>
      <c r="F3" s="65"/>
      <c r="G3" s="66"/>
      <c r="H3" s="66"/>
      <c r="I3" s="66"/>
      <c r="J3" s="67"/>
      <c r="K3" s="10"/>
      <c r="L3" s="10"/>
      <c r="M3" s="10"/>
      <c r="N3" s="10"/>
      <c r="O3" s="10"/>
    </row>
    <row r="4" spans="1:16" ht="16.5" x14ac:dyDescent="0.55000000000000004">
      <c r="A4" s="133"/>
      <c r="B4" s="134" t="s">
        <v>268</v>
      </c>
      <c r="C4" s="132" t="s">
        <v>109</v>
      </c>
      <c r="D4" s="146"/>
      <c r="E4" s="146"/>
      <c r="F4" s="65"/>
      <c r="G4" s="66"/>
      <c r="H4" s="66"/>
      <c r="I4" s="66"/>
      <c r="J4" s="67"/>
      <c r="K4" s="10"/>
      <c r="L4" s="10"/>
      <c r="M4" s="10"/>
      <c r="N4" s="10"/>
      <c r="O4" s="10"/>
    </row>
    <row r="5" spans="1:16" ht="16.5" x14ac:dyDescent="0.55000000000000004">
      <c r="A5" s="133"/>
      <c r="B5" s="134" t="s">
        <v>268</v>
      </c>
      <c r="C5" s="132" t="s">
        <v>240</v>
      </c>
      <c r="D5" s="146"/>
      <c r="E5" s="146"/>
      <c r="F5" s="65"/>
      <c r="G5" s="66"/>
      <c r="H5" s="66"/>
      <c r="I5" s="66"/>
      <c r="J5" s="67"/>
      <c r="K5" s="10"/>
      <c r="L5" s="10"/>
      <c r="M5" s="10"/>
      <c r="N5" s="10"/>
      <c r="O5" s="10"/>
    </row>
    <row r="6" spans="1:16" ht="16.5" x14ac:dyDescent="0.55000000000000004">
      <c r="A6" s="133"/>
      <c r="B6" s="134" t="s">
        <v>268</v>
      </c>
      <c r="C6" s="132" t="s">
        <v>241</v>
      </c>
      <c r="D6" s="146"/>
      <c r="E6" s="146"/>
      <c r="F6" s="65"/>
      <c r="G6" s="66"/>
      <c r="H6" s="66"/>
      <c r="I6" s="66"/>
      <c r="J6" s="67"/>
      <c r="K6" s="10"/>
      <c r="L6" s="10"/>
      <c r="M6" s="10"/>
      <c r="N6" s="10"/>
      <c r="O6" s="10"/>
    </row>
    <row r="7" spans="1:16" ht="16.5" x14ac:dyDescent="0.55000000000000004">
      <c r="A7" s="133"/>
      <c r="B7" s="134" t="s">
        <v>268</v>
      </c>
      <c r="C7" s="135" t="s">
        <v>40</v>
      </c>
      <c r="D7" s="144"/>
      <c r="E7" s="146"/>
      <c r="F7" s="63" t="s">
        <v>26</v>
      </c>
      <c r="G7" s="63"/>
      <c r="H7" s="63"/>
      <c r="I7" s="63"/>
      <c r="J7" s="63"/>
      <c r="K7" s="10"/>
      <c r="L7" s="10"/>
      <c r="M7" s="10"/>
      <c r="N7" s="10"/>
      <c r="O7" s="10"/>
    </row>
    <row r="8" spans="1:16" ht="17" customHeight="1" x14ac:dyDescent="0.55000000000000004">
      <c r="A8" s="133"/>
      <c r="B8" s="134" t="s">
        <v>268</v>
      </c>
      <c r="C8" s="135" t="s">
        <v>0</v>
      </c>
      <c r="D8" s="144"/>
      <c r="E8" s="145">
        <v>3</v>
      </c>
      <c r="F8" s="31" t="s">
        <v>1</v>
      </c>
      <c r="G8" s="31" t="s">
        <v>2</v>
      </c>
      <c r="H8" s="31" t="s">
        <v>3</v>
      </c>
      <c r="I8" s="31" t="s">
        <v>4</v>
      </c>
      <c r="J8" s="31"/>
      <c r="K8" s="10">
        <v>0</v>
      </c>
      <c r="L8" s="10">
        <v>1</v>
      </c>
      <c r="M8" s="10">
        <v>2</v>
      </c>
      <c r="N8" s="10">
        <v>3</v>
      </c>
      <c r="O8" s="10"/>
    </row>
    <row r="9" spans="1:16" ht="16.5" x14ac:dyDescent="0.55000000000000004">
      <c r="A9" s="133"/>
      <c r="B9" s="134" t="s">
        <v>268</v>
      </c>
      <c r="C9" s="135" t="s">
        <v>41</v>
      </c>
      <c r="D9" s="144"/>
      <c r="E9" s="145">
        <v>3</v>
      </c>
      <c r="F9" s="31" t="s">
        <v>42</v>
      </c>
      <c r="G9" s="31" t="s">
        <v>43</v>
      </c>
      <c r="H9" s="31" t="s">
        <v>44</v>
      </c>
      <c r="I9" s="31" t="s">
        <v>45</v>
      </c>
      <c r="J9" s="31"/>
      <c r="K9" s="10"/>
      <c r="L9" s="10"/>
      <c r="M9" s="10"/>
      <c r="N9" s="10"/>
      <c r="O9" s="10"/>
    </row>
    <row r="10" spans="1:16" ht="16.5" x14ac:dyDescent="0.55000000000000004">
      <c r="A10" s="133"/>
      <c r="B10" s="134" t="s">
        <v>268</v>
      </c>
      <c r="C10" s="135" t="s">
        <v>46</v>
      </c>
      <c r="D10" s="144"/>
      <c r="E10" s="145">
        <v>3</v>
      </c>
      <c r="F10" s="63" t="s">
        <v>26</v>
      </c>
      <c r="G10" s="63"/>
      <c r="H10" s="63"/>
      <c r="I10" s="63"/>
      <c r="J10" s="63"/>
      <c r="K10" s="10"/>
      <c r="L10" s="10"/>
      <c r="M10" s="10"/>
      <c r="N10" s="10"/>
      <c r="O10" s="10"/>
    </row>
    <row r="11" spans="1:16" ht="16.5" x14ac:dyDescent="0.55000000000000004">
      <c r="A11" s="133"/>
      <c r="B11" s="134"/>
      <c r="C11" s="135" t="s">
        <v>298</v>
      </c>
      <c r="D11" s="144"/>
      <c r="E11" s="145">
        <v>3</v>
      </c>
      <c r="F11" s="56"/>
      <c r="G11" s="56"/>
      <c r="H11" s="56"/>
      <c r="I11" s="56"/>
      <c r="J11" s="56"/>
      <c r="K11" s="10"/>
      <c r="L11" s="10"/>
      <c r="M11" s="10"/>
      <c r="N11" s="10"/>
      <c r="O11" s="10"/>
    </row>
    <row r="12" spans="1:16" ht="16.5" x14ac:dyDescent="0.55000000000000004">
      <c r="A12" s="133"/>
      <c r="B12" s="134" t="s">
        <v>270</v>
      </c>
      <c r="C12" s="135" t="s">
        <v>246</v>
      </c>
      <c r="D12" s="144"/>
      <c r="E12" s="145">
        <v>3</v>
      </c>
      <c r="F12" s="63" t="s">
        <v>26</v>
      </c>
      <c r="G12" s="63"/>
      <c r="H12" s="63"/>
      <c r="I12" s="63"/>
      <c r="J12" s="63"/>
      <c r="K12" s="10"/>
      <c r="L12" s="10"/>
      <c r="M12" s="10"/>
      <c r="N12" s="10"/>
      <c r="O12" s="10"/>
    </row>
    <row r="13" spans="1:16" ht="16.5" x14ac:dyDescent="0.55000000000000004">
      <c r="A13" s="133" t="s">
        <v>258</v>
      </c>
      <c r="B13" s="134" t="s">
        <v>268</v>
      </c>
      <c r="C13" s="135" t="s">
        <v>10</v>
      </c>
      <c r="D13" s="144"/>
      <c r="E13" s="145">
        <v>3</v>
      </c>
      <c r="F13" s="63" t="s">
        <v>11</v>
      </c>
      <c r="G13" s="63"/>
      <c r="H13" s="63"/>
      <c r="I13" s="63"/>
      <c r="J13" s="63"/>
      <c r="K13" s="10"/>
      <c r="L13" s="10"/>
      <c r="M13" s="10"/>
      <c r="N13" s="10"/>
      <c r="O13" s="10"/>
    </row>
    <row r="14" spans="1:16" ht="16.5" x14ac:dyDescent="0.55000000000000004">
      <c r="A14" s="133"/>
      <c r="B14" s="134" t="s">
        <v>268</v>
      </c>
      <c r="C14" s="135" t="s">
        <v>12</v>
      </c>
      <c r="D14" s="144"/>
      <c r="E14" s="145">
        <v>3</v>
      </c>
      <c r="F14" s="31" t="s">
        <v>13</v>
      </c>
      <c r="G14" s="31" t="s">
        <v>14</v>
      </c>
      <c r="H14" s="31"/>
      <c r="I14" s="31"/>
      <c r="J14" s="31"/>
      <c r="K14" s="10"/>
      <c r="L14" s="10"/>
      <c r="M14" s="10"/>
      <c r="N14" s="10"/>
      <c r="O14" s="10"/>
    </row>
    <row r="15" spans="1:16" ht="16.5" x14ac:dyDescent="0.55000000000000004">
      <c r="A15" s="133"/>
      <c r="B15" s="134" t="s">
        <v>270</v>
      </c>
      <c r="C15" s="135" t="s">
        <v>15</v>
      </c>
      <c r="D15" s="144"/>
      <c r="E15" s="145">
        <v>3</v>
      </c>
      <c r="F15" s="63" t="s">
        <v>11</v>
      </c>
      <c r="G15" s="63"/>
      <c r="H15" s="63"/>
      <c r="I15" s="63"/>
      <c r="J15" s="63"/>
      <c r="K15" s="10"/>
      <c r="L15" s="10"/>
      <c r="M15" s="10"/>
      <c r="N15" s="10"/>
      <c r="O15" s="10"/>
    </row>
    <row r="16" spans="1:16" ht="16.5" customHeight="1" x14ac:dyDescent="0.55000000000000004">
      <c r="A16" s="133"/>
      <c r="B16" s="134" t="s">
        <v>268</v>
      </c>
      <c r="C16" s="135" t="s">
        <v>16</v>
      </c>
      <c r="D16" s="144"/>
      <c r="E16" s="145">
        <v>3</v>
      </c>
      <c r="F16" s="31" t="s">
        <v>17</v>
      </c>
      <c r="G16" s="31" t="s">
        <v>18</v>
      </c>
      <c r="H16" s="31" t="s">
        <v>19</v>
      </c>
      <c r="I16" s="31" t="s">
        <v>20</v>
      </c>
      <c r="J16" s="31"/>
      <c r="K16" s="10"/>
      <c r="L16" s="10"/>
      <c r="M16" s="10"/>
      <c r="N16" s="10"/>
      <c r="O16" s="10"/>
    </row>
    <row r="17" spans="1:16" ht="15.5" customHeight="1" x14ac:dyDescent="0.55000000000000004">
      <c r="A17" s="133"/>
      <c r="B17" s="134" t="s">
        <v>268</v>
      </c>
      <c r="C17" s="135" t="s">
        <v>21</v>
      </c>
      <c r="D17" s="144"/>
      <c r="E17" s="145">
        <v>3</v>
      </c>
      <c r="F17" s="31" t="s">
        <v>22</v>
      </c>
      <c r="G17" s="31" t="s">
        <v>23</v>
      </c>
      <c r="H17" s="31" t="s">
        <v>24</v>
      </c>
      <c r="I17" s="31"/>
      <c r="J17" s="31"/>
      <c r="K17" s="10"/>
      <c r="L17" s="10"/>
      <c r="M17" s="10"/>
      <c r="N17" s="10"/>
      <c r="O17" s="10"/>
    </row>
    <row r="18" spans="1:16" ht="15.5" customHeight="1" x14ac:dyDescent="0.55000000000000004">
      <c r="A18" s="133"/>
      <c r="B18" s="134" t="s">
        <v>268</v>
      </c>
      <c r="C18" s="135" t="s">
        <v>257</v>
      </c>
      <c r="D18" s="144"/>
      <c r="E18" s="145">
        <v>3</v>
      </c>
      <c r="F18" s="31" t="s">
        <v>5</v>
      </c>
      <c r="G18" s="31" t="s">
        <v>6</v>
      </c>
      <c r="H18" s="31" t="s">
        <v>7</v>
      </c>
      <c r="I18" s="31" t="s">
        <v>8</v>
      </c>
      <c r="J18" s="31" t="s">
        <v>9</v>
      </c>
      <c r="K18" s="10"/>
      <c r="L18" s="32" t="s">
        <v>242</v>
      </c>
      <c r="M18" s="32" t="s">
        <v>14</v>
      </c>
      <c r="N18" s="10"/>
      <c r="O18" s="10"/>
    </row>
    <row r="19" spans="1:16" ht="16.5" x14ac:dyDescent="0.55000000000000004">
      <c r="A19" s="133"/>
      <c r="B19" s="134" t="s">
        <v>268</v>
      </c>
      <c r="C19" s="135" t="s">
        <v>25</v>
      </c>
      <c r="D19" s="144"/>
      <c r="E19" s="145">
        <v>3</v>
      </c>
      <c r="F19" s="63" t="s">
        <v>26</v>
      </c>
      <c r="G19" s="63"/>
      <c r="H19" s="63"/>
      <c r="I19" s="63"/>
      <c r="J19" s="63"/>
      <c r="K19" s="10"/>
      <c r="L19" s="10"/>
      <c r="M19" s="10"/>
      <c r="N19" s="10"/>
      <c r="O19" s="10"/>
    </row>
    <row r="20" spans="1:16" ht="16.5" x14ac:dyDescent="0.55000000000000004">
      <c r="A20" s="133"/>
      <c r="B20" s="134" t="s">
        <v>268</v>
      </c>
      <c r="C20" s="135" t="s">
        <v>27</v>
      </c>
      <c r="D20" s="144"/>
      <c r="E20" s="145">
        <v>3</v>
      </c>
      <c r="F20" s="31" t="s">
        <v>13</v>
      </c>
      <c r="G20" s="31" t="s">
        <v>14</v>
      </c>
      <c r="H20" s="31"/>
      <c r="I20" s="31"/>
      <c r="J20" s="31"/>
      <c r="K20" s="10"/>
      <c r="L20" s="10"/>
      <c r="M20" s="10"/>
      <c r="N20" s="10"/>
      <c r="O20" s="10"/>
    </row>
    <row r="21" spans="1:16" ht="16.5" x14ac:dyDescent="0.55000000000000004">
      <c r="A21" s="133"/>
      <c r="B21" s="134" t="s">
        <v>270</v>
      </c>
      <c r="C21" s="135" t="s">
        <v>28</v>
      </c>
      <c r="D21" s="144"/>
      <c r="E21" s="145">
        <v>3</v>
      </c>
      <c r="F21" s="63" t="s">
        <v>26</v>
      </c>
      <c r="G21" s="63"/>
      <c r="H21" s="63"/>
      <c r="I21" s="63"/>
      <c r="J21" s="31"/>
      <c r="K21" s="10"/>
      <c r="L21" s="10"/>
      <c r="M21" s="10"/>
      <c r="N21" s="10"/>
      <c r="O21" s="10"/>
    </row>
    <row r="22" spans="1:16" ht="33" x14ac:dyDescent="0.55000000000000004">
      <c r="A22" s="133"/>
      <c r="B22" s="134" t="s">
        <v>268</v>
      </c>
      <c r="C22" s="135" t="s">
        <v>29</v>
      </c>
      <c r="D22" s="144"/>
      <c r="E22" s="145">
        <v>3</v>
      </c>
      <c r="F22" s="31" t="s">
        <v>30</v>
      </c>
      <c r="G22" s="31" t="s">
        <v>31</v>
      </c>
      <c r="H22" s="31" t="s">
        <v>32</v>
      </c>
      <c r="I22" s="31" t="s">
        <v>33</v>
      </c>
      <c r="J22" s="31"/>
      <c r="K22" s="10"/>
      <c r="L22" s="10"/>
      <c r="M22" s="10"/>
      <c r="N22" s="10"/>
      <c r="O22" s="10"/>
    </row>
    <row r="23" spans="1:16" ht="33" x14ac:dyDescent="0.55000000000000004">
      <c r="A23" s="133"/>
      <c r="B23" s="134" t="s">
        <v>268</v>
      </c>
      <c r="C23" s="135" t="s">
        <v>34</v>
      </c>
      <c r="D23" s="144"/>
      <c r="E23" s="145"/>
      <c r="F23" s="31" t="s">
        <v>35</v>
      </c>
      <c r="G23" s="31" t="s">
        <v>36</v>
      </c>
      <c r="H23" s="31" t="s">
        <v>37</v>
      </c>
      <c r="I23" s="31" t="s">
        <v>38</v>
      </c>
      <c r="J23" s="31" t="s">
        <v>39</v>
      </c>
      <c r="K23" s="10"/>
      <c r="L23" s="10"/>
      <c r="M23" s="10"/>
      <c r="N23" s="10"/>
      <c r="O23" s="10"/>
    </row>
    <row r="24" spans="1:16" ht="33" x14ac:dyDescent="0.55000000000000004">
      <c r="A24" s="133" t="s">
        <v>259</v>
      </c>
      <c r="B24" s="134" t="s">
        <v>268</v>
      </c>
      <c r="C24" s="135" t="s">
        <v>247</v>
      </c>
      <c r="D24" s="144"/>
      <c r="E24" s="145"/>
      <c r="F24" s="31" t="s">
        <v>48</v>
      </c>
      <c r="G24" s="31" t="s">
        <v>49</v>
      </c>
      <c r="H24" s="31" t="s">
        <v>50</v>
      </c>
      <c r="I24" s="31" t="s">
        <v>51</v>
      </c>
      <c r="J24" s="31"/>
      <c r="K24" s="10"/>
      <c r="L24" s="10"/>
      <c r="M24" s="10"/>
      <c r="N24" s="10"/>
      <c r="O24" s="10"/>
    </row>
    <row r="25" spans="1:16" ht="16.5" x14ac:dyDescent="0.55000000000000004">
      <c r="A25" s="133"/>
      <c r="B25" s="134" t="s">
        <v>268</v>
      </c>
      <c r="C25" s="135" t="s">
        <v>52</v>
      </c>
      <c r="D25" s="144"/>
      <c r="E25" s="145"/>
      <c r="F25" s="31" t="s">
        <v>13</v>
      </c>
      <c r="G25" s="31" t="s">
        <v>14</v>
      </c>
      <c r="H25" s="31"/>
      <c r="I25" s="31"/>
      <c r="J25" s="31"/>
      <c r="K25" s="10"/>
      <c r="L25" s="10"/>
      <c r="M25" s="10"/>
      <c r="N25" s="10"/>
      <c r="O25" s="10"/>
    </row>
    <row r="26" spans="1:16" ht="16.5" x14ac:dyDescent="0.55000000000000004">
      <c r="A26" s="133" t="s">
        <v>260</v>
      </c>
      <c r="B26" s="134" t="s">
        <v>268</v>
      </c>
      <c r="C26" s="136" t="s">
        <v>249</v>
      </c>
      <c r="D26" s="144"/>
      <c r="E26" s="145"/>
      <c r="F26" s="31" t="s">
        <v>13</v>
      </c>
      <c r="G26" s="31" t="s">
        <v>14</v>
      </c>
      <c r="H26" s="31"/>
      <c r="I26" s="31"/>
      <c r="J26" s="31"/>
      <c r="K26" s="10"/>
      <c r="L26" s="10"/>
      <c r="M26" s="10"/>
      <c r="N26" s="10"/>
      <c r="O26" s="10"/>
      <c r="P26" s="16" t="s">
        <v>209</v>
      </c>
    </row>
    <row r="27" spans="1:16" ht="16.5" x14ac:dyDescent="0.55000000000000004">
      <c r="A27" s="133"/>
      <c r="B27" s="134" t="s">
        <v>270</v>
      </c>
      <c r="C27" s="135" t="s">
        <v>250</v>
      </c>
      <c r="D27" s="144"/>
      <c r="E27" s="145"/>
      <c r="F27" s="31" t="s">
        <v>13</v>
      </c>
      <c r="G27" s="31" t="s">
        <v>14</v>
      </c>
      <c r="H27" s="31"/>
      <c r="I27" s="31"/>
      <c r="J27" s="31"/>
      <c r="K27" s="10"/>
      <c r="L27" s="10"/>
      <c r="M27" s="10"/>
      <c r="N27" s="10"/>
      <c r="O27" s="10"/>
    </row>
    <row r="28" spans="1:16" ht="16.5" x14ac:dyDescent="0.55000000000000004">
      <c r="A28" s="133" t="s">
        <v>261</v>
      </c>
      <c r="B28" s="134" t="s">
        <v>268</v>
      </c>
      <c r="C28" s="137" t="s">
        <v>53</v>
      </c>
      <c r="D28" s="144"/>
      <c r="E28" s="145"/>
      <c r="F28" s="31" t="s">
        <v>13</v>
      </c>
      <c r="G28" s="31" t="s">
        <v>14</v>
      </c>
      <c r="H28" s="31"/>
      <c r="I28" s="31"/>
      <c r="J28" s="31"/>
      <c r="K28" s="10"/>
      <c r="L28" s="10"/>
      <c r="M28" s="10"/>
      <c r="N28" s="10"/>
      <c r="O28" s="10">
        <f>E26:E30</f>
        <v>0</v>
      </c>
      <c r="P28" s="16" t="s">
        <v>209</v>
      </c>
    </row>
    <row r="29" spans="1:16" ht="16.5" x14ac:dyDescent="0.55000000000000004">
      <c r="A29" s="133"/>
      <c r="B29" s="134" t="s">
        <v>268</v>
      </c>
      <c r="C29" s="137" t="s">
        <v>54</v>
      </c>
      <c r="D29" s="144"/>
      <c r="E29" s="145"/>
      <c r="F29" s="31" t="s">
        <v>13</v>
      </c>
      <c r="G29" s="31" t="s">
        <v>14</v>
      </c>
      <c r="H29" s="31"/>
      <c r="I29" s="31"/>
      <c r="J29" s="31"/>
      <c r="K29" s="10"/>
      <c r="L29" s="10"/>
      <c r="M29" s="10"/>
      <c r="N29" s="10"/>
      <c r="O29" s="10"/>
      <c r="P29" s="16" t="s">
        <v>209</v>
      </c>
    </row>
    <row r="30" spans="1:16" ht="33" x14ac:dyDescent="0.55000000000000004">
      <c r="A30" s="133"/>
      <c r="B30" s="134" t="s">
        <v>268</v>
      </c>
      <c r="C30" s="137" t="s">
        <v>255</v>
      </c>
      <c r="D30" s="144"/>
      <c r="E30" s="145"/>
      <c r="F30" s="31"/>
      <c r="G30" s="31"/>
      <c r="H30" s="31"/>
      <c r="I30" s="31"/>
      <c r="J30" s="31"/>
      <c r="K30" s="10"/>
      <c r="L30" s="10"/>
      <c r="M30" s="10"/>
      <c r="N30" s="10"/>
      <c r="O30" s="10"/>
      <c r="P30" s="16" t="s">
        <v>209</v>
      </c>
    </row>
    <row r="31" spans="1:16" ht="16.5" x14ac:dyDescent="0.55000000000000004">
      <c r="A31" s="133" t="s">
        <v>262</v>
      </c>
      <c r="B31" s="134" t="s">
        <v>268</v>
      </c>
      <c r="C31" s="137" t="s">
        <v>55</v>
      </c>
      <c r="D31" s="144"/>
      <c r="E31" s="145"/>
      <c r="F31" s="31" t="s">
        <v>13</v>
      </c>
      <c r="G31" s="31" t="s">
        <v>14</v>
      </c>
      <c r="H31" s="31"/>
      <c r="I31" s="31"/>
      <c r="J31" s="31"/>
      <c r="K31" s="10"/>
      <c r="L31" s="10"/>
      <c r="M31" s="10"/>
      <c r="N31" s="10"/>
      <c r="O31" s="10"/>
      <c r="P31" s="16" t="s">
        <v>210</v>
      </c>
    </row>
    <row r="32" spans="1:16" ht="16.5" x14ac:dyDescent="0.55000000000000004">
      <c r="A32" s="133"/>
      <c r="B32" s="134" t="s">
        <v>270</v>
      </c>
      <c r="C32" s="135" t="s">
        <v>264</v>
      </c>
      <c r="D32" s="144"/>
      <c r="E32" s="145"/>
      <c r="F32" s="63" t="s">
        <v>26</v>
      </c>
      <c r="G32" s="63"/>
      <c r="H32" s="63"/>
      <c r="I32" s="63"/>
      <c r="J32" s="63"/>
      <c r="K32" s="10"/>
      <c r="L32" s="10"/>
      <c r="M32" s="10"/>
      <c r="N32" s="10"/>
      <c r="O32" s="10"/>
      <c r="P32" s="60" t="s">
        <v>210</v>
      </c>
    </row>
    <row r="33" spans="1:16" ht="16.5" x14ac:dyDescent="0.55000000000000004">
      <c r="A33" s="133"/>
      <c r="B33" s="134" t="s">
        <v>268</v>
      </c>
      <c r="C33" s="137" t="s">
        <v>254</v>
      </c>
      <c r="D33" s="144"/>
      <c r="E33" s="145"/>
      <c r="F33" s="31" t="s">
        <v>13</v>
      </c>
      <c r="G33" s="31" t="s">
        <v>14</v>
      </c>
      <c r="H33" s="31"/>
      <c r="I33" s="31"/>
      <c r="J33" s="31"/>
      <c r="K33" s="10"/>
      <c r="L33" s="10"/>
      <c r="M33" s="10"/>
      <c r="N33" s="10"/>
      <c r="O33" s="10"/>
      <c r="P33" s="16" t="s">
        <v>211</v>
      </c>
    </row>
    <row r="34" spans="1:16" ht="16.5" x14ac:dyDescent="0.55000000000000004">
      <c r="A34" s="133"/>
      <c r="B34" s="134" t="s">
        <v>270</v>
      </c>
      <c r="C34" s="135" t="s">
        <v>263</v>
      </c>
      <c r="D34" s="144"/>
      <c r="E34" s="145"/>
      <c r="F34" s="63" t="s">
        <v>26</v>
      </c>
      <c r="G34" s="63"/>
      <c r="H34" s="63"/>
      <c r="I34" s="63"/>
      <c r="J34" s="63"/>
      <c r="K34" s="10"/>
      <c r="L34" s="10"/>
      <c r="M34" s="10"/>
      <c r="N34" s="10"/>
      <c r="O34" s="10"/>
      <c r="P34" s="60" t="s">
        <v>211</v>
      </c>
    </row>
    <row r="35" spans="1:16" ht="16.5" x14ac:dyDescent="0.55000000000000004">
      <c r="A35" s="138" t="s">
        <v>265</v>
      </c>
      <c r="B35" s="134" t="s">
        <v>268</v>
      </c>
      <c r="C35" s="135" t="s">
        <v>56</v>
      </c>
      <c r="D35" s="144"/>
      <c r="E35" s="145"/>
      <c r="F35" s="63" t="s">
        <v>26</v>
      </c>
      <c r="G35" s="63"/>
      <c r="H35" s="63"/>
      <c r="I35" s="63"/>
      <c r="J35" s="63"/>
      <c r="K35" s="10"/>
      <c r="L35" s="10"/>
      <c r="M35" s="10"/>
      <c r="N35" s="10"/>
      <c r="O35" s="10"/>
    </row>
    <row r="36" spans="1:16" ht="33" x14ac:dyDescent="0.55000000000000004">
      <c r="A36" s="139"/>
      <c r="B36" s="134" t="s">
        <v>268</v>
      </c>
      <c r="C36" s="135" t="s">
        <v>57</v>
      </c>
      <c r="D36" s="144"/>
      <c r="E36" s="145"/>
      <c r="F36" s="31" t="s">
        <v>13</v>
      </c>
      <c r="G36" s="31" t="s">
        <v>14</v>
      </c>
      <c r="H36" s="31"/>
      <c r="I36" s="31"/>
      <c r="J36" s="31"/>
      <c r="K36" s="10"/>
      <c r="L36" s="10"/>
      <c r="M36" s="10"/>
      <c r="N36" s="10"/>
      <c r="O36" s="10"/>
    </row>
    <row r="37" spans="1:16" ht="16.5" x14ac:dyDescent="0.55000000000000004">
      <c r="A37" s="139"/>
      <c r="B37" s="134" t="s">
        <v>268</v>
      </c>
      <c r="C37" s="137" t="s">
        <v>58</v>
      </c>
      <c r="D37" s="144"/>
      <c r="E37" s="145"/>
      <c r="F37" s="31" t="s">
        <v>13</v>
      </c>
      <c r="G37" s="31" t="s">
        <v>14</v>
      </c>
      <c r="H37" s="31"/>
      <c r="I37" s="31"/>
      <c r="J37" s="31"/>
      <c r="K37" s="10"/>
      <c r="L37" s="10"/>
      <c r="M37" s="10"/>
      <c r="N37" s="10"/>
      <c r="O37" s="10"/>
      <c r="P37" s="17" t="s">
        <v>216</v>
      </c>
    </row>
    <row r="38" spans="1:16" ht="16.5" x14ac:dyDescent="0.55000000000000004">
      <c r="A38" s="139"/>
      <c r="B38" s="134" t="s">
        <v>270</v>
      </c>
      <c r="C38" s="137" t="s">
        <v>59</v>
      </c>
      <c r="D38" s="144"/>
      <c r="E38" s="145"/>
      <c r="F38" s="63" t="s">
        <v>26</v>
      </c>
      <c r="G38" s="63"/>
      <c r="H38" s="63"/>
      <c r="I38" s="63"/>
      <c r="J38" s="63"/>
      <c r="K38" s="10"/>
      <c r="L38" s="10"/>
      <c r="M38" s="10"/>
      <c r="N38" s="10"/>
      <c r="O38" s="10"/>
      <c r="P38" s="17" t="s">
        <v>216</v>
      </c>
    </row>
    <row r="39" spans="1:16" ht="16.5" x14ac:dyDescent="0.55000000000000004">
      <c r="A39" s="139"/>
      <c r="B39" s="134" t="s">
        <v>268</v>
      </c>
      <c r="C39" s="135" t="s">
        <v>60</v>
      </c>
      <c r="D39" s="144"/>
      <c r="E39" s="145"/>
      <c r="F39" s="31" t="s">
        <v>13</v>
      </c>
      <c r="G39" s="31" t="s">
        <v>14</v>
      </c>
      <c r="H39" s="31"/>
      <c r="I39" s="31"/>
      <c r="J39" s="31"/>
      <c r="K39" s="10"/>
      <c r="L39" s="10"/>
      <c r="M39" s="10"/>
      <c r="N39" s="10"/>
      <c r="O39" s="10"/>
    </row>
    <row r="40" spans="1:16" ht="16.5" x14ac:dyDescent="0.55000000000000004">
      <c r="A40" s="139"/>
      <c r="B40" s="134" t="s">
        <v>270</v>
      </c>
      <c r="C40" s="135" t="s">
        <v>61</v>
      </c>
      <c r="D40" s="144"/>
      <c r="E40" s="145"/>
      <c r="F40" s="63" t="s">
        <v>26</v>
      </c>
      <c r="G40" s="63"/>
      <c r="H40" s="63"/>
      <c r="I40" s="63"/>
      <c r="J40" s="63"/>
      <c r="K40" s="10"/>
      <c r="L40" s="10"/>
      <c r="M40" s="10"/>
      <c r="N40" s="10"/>
      <c r="O40" s="10"/>
    </row>
    <row r="41" spans="1:16" ht="16.5" x14ac:dyDescent="0.55000000000000004">
      <c r="A41" s="139"/>
      <c r="B41" s="134" t="s">
        <v>268</v>
      </c>
      <c r="C41" s="135" t="s">
        <v>62</v>
      </c>
      <c r="D41" s="144" t="s">
        <v>13</v>
      </c>
      <c r="E41" s="145"/>
      <c r="F41" s="31" t="s">
        <v>13</v>
      </c>
      <c r="G41" s="31" t="s">
        <v>14</v>
      </c>
      <c r="H41" s="31"/>
      <c r="I41" s="31"/>
      <c r="J41" s="31"/>
      <c r="K41" s="10"/>
      <c r="L41" s="10"/>
      <c r="M41" s="10"/>
      <c r="N41" s="10"/>
      <c r="O41" s="10"/>
    </row>
    <row r="42" spans="1:16" ht="16.5" x14ac:dyDescent="0.55000000000000004">
      <c r="A42" s="139"/>
      <c r="B42" s="134" t="s">
        <v>270</v>
      </c>
      <c r="C42" s="135" t="s">
        <v>248</v>
      </c>
      <c r="D42" s="144"/>
      <c r="E42" s="145"/>
      <c r="F42" s="63" t="s">
        <v>26</v>
      </c>
      <c r="G42" s="63"/>
      <c r="H42" s="63"/>
      <c r="I42" s="63"/>
      <c r="J42" s="63"/>
      <c r="K42" s="10"/>
      <c r="L42" s="10"/>
      <c r="M42" s="10"/>
      <c r="N42" s="10"/>
      <c r="O42" s="10"/>
    </row>
    <row r="43" spans="1:16" ht="16.5" x14ac:dyDescent="0.55000000000000004">
      <c r="A43" s="139"/>
      <c r="B43" s="134" t="s">
        <v>268</v>
      </c>
      <c r="C43" s="135" t="s">
        <v>63</v>
      </c>
      <c r="D43" s="144"/>
      <c r="E43" s="145"/>
      <c r="F43" s="31" t="s">
        <v>13</v>
      </c>
      <c r="G43" s="31" t="s">
        <v>14</v>
      </c>
      <c r="H43" s="31"/>
      <c r="I43" s="31"/>
      <c r="J43" s="31"/>
      <c r="K43" s="10"/>
      <c r="L43" s="10"/>
      <c r="M43" s="10"/>
      <c r="N43" s="10"/>
      <c r="O43" s="10"/>
    </row>
    <row r="44" spans="1:16" ht="16.5" x14ac:dyDescent="0.55000000000000004">
      <c r="A44" s="139"/>
      <c r="B44" s="134" t="s">
        <v>270</v>
      </c>
      <c r="C44" s="135" t="s">
        <v>64</v>
      </c>
      <c r="D44" s="144"/>
      <c r="E44" s="145"/>
      <c r="F44" s="63" t="s">
        <v>26</v>
      </c>
      <c r="G44" s="63"/>
      <c r="H44" s="63"/>
      <c r="I44" s="63"/>
      <c r="J44" s="63"/>
      <c r="K44" s="10"/>
      <c r="L44" s="10"/>
      <c r="M44" s="10"/>
      <c r="N44" s="10"/>
      <c r="O44" s="10"/>
    </row>
    <row r="45" spans="1:16" ht="16.5" x14ac:dyDescent="0.55000000000000004">
      <c r="A45" s="139"/>
      <c r="B45" s="134" t="s">
        <v>268</v>
      </c>
      <c r="C45" s="137" t="s">
        <v>65</v>
      </c>
      <c r="D45" s="144"/>
      <c r="E45" s="145"/>
      <c r="F45" s="31"/>
      <c r="G45" s="31"/>
      <c r="H45" s="31"/>
      <c r="I45" s="31"/>
      <c r="J45" s="31"/>
      <c r="K45" s="10"/>
      <c r="L45" s="10"/>
      <c r="M45" s="10"/>
      <c r="N45" s="10"/>
      <c r="O45" s="10"/>
      <c r="P45" s="17" t="s">
        <v>213</v>
      </c>
    </row>
    <row r="46" spans="1:16" ht="16.5" x14ac:dyDescent="0.55000000000000004">
      <c r="A46" s="139"/>
      <c r="B46" s="140" t="s">
        <v>268</v>
      </c>
      <c r="C46" s="141" t="s">
        <v>281</v>
      </c>
      <c r="D46" s="144"/>
      <c r="E46" s="145"/>
      <c r="F46" s="31" t="s">
        <v>13</v>
      </c>
      <c r="G46" s="31" t="s">
        <v>14</v>
      </c>
      <c r="H46" s="31"/>
      <c r="I46" s="31"/>
      <c r="J46" s="31"/>
      <c r="K46" s="10"/>
      <c r="L46" s="10"/>
      <c r="M46" s="10"/>
      <c r="N46" s="10"/>
      <c r="O46" s="10"/>
      <c r="P46" s="17" t="s">
        <v>214</v>
      </c>
    </row>
    <row r="47" spans="1:16" ht="33" x14ac:dyDescent="0.55000000000000004">
      <c r="A47" s="139"/>
      <c r="B47" s="134" t="s">
        <v>270</v>
      </c>
      <c r="C47" s="137" t="s">
        <v>66</v>
      </c>
      <c r="D47" s="144"/>
      <c r="E47" s="145"/>
      <c r="F47" s="31" t="s">
        <v>67</v>
      </c>
      <c r="G47" s="31" t="s">
        <v>68</v>
      </c>
      <c r="H47" s="31" t="s">
        <v>69</v>
      </c>
      <c r="I47" s="31" t="s">
        <v>70</v>
      </c>
      <c r="J47" s="31" t="s">
        <v>71</v>
      </c>
      <c r="K47" s="10"/>
      <c r="L47" s="10"/>
      <c r="M47" s="10"/>
      <c r="N47" s="10"/>
      <c r="O47" s="10"/>
      <c r="P47" s="17" t="s">
        <v>213</v>
      </c>
    </row>
    <row r="48" spans="1:16" ht="16.5" x14ac:dyDescent="0.55000000000000004">
      <c r="A48" s="139"/>
      <c r="B48" s="134" t="s">
        <v>270</v>
      </c>
      <c r="C48" s="137" t="s">
        <v>72</v>
      </c>
      <c r="D48" s="144"/>
      <c r="E48" s="145"/>
      <c r="F48" s="31" t="s">
        <v>13</v>
      </c>
      <c r="G48" s="31" t="s">
        <v>14</v>
      </c>
      <c r="H48" s="31"/>
      <c r="I48" s="31"/>
      <c r="J48" s="31"/>
      <c r="K48" s="10"/>
      <c r="L48" s="10"/>
      <c r="M48" s="10"/>
      <c r="N48" s="10"/>
      <c r="O48" s="10"/>
      <c r="P48" s="17" t="s">
        <v>213</v>
      </c>
    </row>
    <row r="49" spans="1:16" ht="16.5" x14ac:dyDescent="0.55000000000000004">
      <c r="A49" s="139"/>
      <c r="B49" s="134" t="s">
        <v>270</v>
      </c>
      <c r="C49" s="137" t="s">
        <v>73</v>
      </c>
      <c r="D49" s="144"/>
      <c r="E49" s="145"/>
      <c r="F49" s="31" t="s">
        <v>74</v>
      </c>
      <c r="G49" s="31" t="s">
        <v>75</v>
      </c>
      <c r="H49" s="31"/>
      <c r="I49" s="31"/>
      <c r="J49" s="31"/>
      <c r="K49" s="10"/>
      <c r="L49" s="10"/>
      <c r="M49" s="10"/>
      <c r="N49" s="10"/>
      <c r="O49" s="10"/>
      <c r="P49" s="17" t="s">
        <v>213</v>
      </c>
    </row>
    <row r="50" spans="1:16" ht="33" x14ac:dyDescent="0.55000000000000004">
      <c r="A50" s="139"/>
      <c r="B50" s="134" t="s">
        <v>270</v>
      </c>
      <c r="C50" s="135" t="s">
        <v>76</v>
      </c>
      <c r="D50" s="144"/>
      <c r="E50" s="145"/>
      <c r="F50" s="31" t="s">
        <v>13</v>
      </c>
      <c r="G50" s="31" t="s">
        <v>14</v>
      </c>
      <c r="H50" s="31"/>
      <c r="I50" s="31"/>
      <c r="J50" s="31"/>
      <c r="K50" s="10"/>
      <c r="L50" s="10"/>
      <c r="M50" s="10"/>
      <c r="N50" s="10"/>
      <c r="O50" s="10"/>
    </row>
    <row r="51" spans="1:16" ht="16.5" x14ac:dyDescent="0.55000000000000004">
      <c r="A51" s="139"/>
      <c r="B51" s="134" t="s">
        <v>270</v>
      </c>
      <c r="C51" s="135" t="s">
        <v>77</v>
      </c>
      <c r="D51" s="144"/>
      <c r="E51" s="145"/>
      <c r="F51" s="63" t="s">
        <v>26</v>
      </c>
      <c r="G51" s="63"/>
      <c r="H51" s="63"/>
      <c r="I51" s="63"/>
      <c r="J51" s="63"/>
      <c r="K51" s="10"/>
      <c r="L51" s="10"/>
      <c r="M51" s="10"/>
      <c r="N51" s="10"/>
      <c r="O51" s="10"/>
    </row>
    <row r="52" spans="1:16" ht="16.5" x14ac:dyDescent="0.35">
      <c r="A52" s="139"/>
      <c r="B52" s="140" t="s">
        <v>268</v>
      </c>
      <c r="C52" s="137" t="s">
        <v>278</v>
      </c>
      <c r="D52" s="144"/>
      <c r="E52" s="145"/>
      <c r="P52" s="17" t="s">
        <v>215</v>
      </c>
    </row>
    <row r="53" spans="1:16" ht="16.5" x14ac:dyDescent="0.35">
      <c r="A53" s="142"/>
      <c r="B53" s="140" t="s">
        <v>268</v>
      </c>
      <c r="C53" s="137" t="s">
        <v>279</v>
      </c>
      <c r="D53" s="144"/>
      <c r="E53" s="145"/>
      <c r="P53" s="17" t="s">
        <v>215</v>
      </c>
    </row>
  </sheetData>
  <sheetProtection algorithmName="SHA-512" hashValue="AwaQT3ESu4gXtK0ZpqCL0bf0zTY/TYCvEiS0pDN474FiaAQPZyhvGjXlePfgTwDoOlrwbUJZkkqbt6ELaQ3Sgg==" saltValue="k0OCiPQT1q7N8j/S3Fga/g==" spinCount="100000" sheet="1" objects="1" scenarios="1"/>
  <autoFilter ref="A1:E51"/>
  <mergeCells count="28">
    <mergeCell ref="F51:J51"/>
    <mergeCell ref="F40:J40"/>
    <mergeCell ref="F42:J42"/>
    <mergeCell ref="F44:J44"/>
    <mergeCell ref="F38:J38"/>
    <mergeCell ref="F7:J7"/>
    <mergeCell ref="F10:J10"/>
    <mergeCell ref="F12:J12"/>
    <mergeCell ref="F35:J35"/>
    <mergeCell ref="F1:J1"/>
    <mergeCell ref="F13:J13"/>
    <mergeCell ref="F15:J15"/>
    <mergeCell ref="F19:J19"/>
    <mergeCell ref="F21:I21"/>
    <mergeCell ref="F2:J2"/>
    <mergeCell ref="F3:J3"/>
    <mergeCell ref="F4:J4"/>
    <mergeCell ref="F5:J5"/>
    <mergeCell ref="F6:J6"/>
    <mergeCell ref="F34:J34"/>
    <mergeCell ref="F32:J32"/>
    <mergeCell ref="A31:A34"/>
    <mergeCell ref="A35:A53"/>
    <mergeCell ref="A2:A12"/>
    <mergeCell ref="A13:A23"/>
    <mergeCell ref="A24:A25"/>
    <mergeCell ref="A26:A27"/>
    <mergeCell ref="A28:A30"/>
  </mergeCells>
  <dataValidations count="15">
    <dataValidation type="list" allowBlank="1" showInputMessage="1" showErrorMessage="1" sqref="D8">
      <formula1>$F$8:$I$8</formula1>
    </dataValidation>
    <dataValidation type="list" allowBlank="1" showInputMessage="1" showErrorMessage="1" sqref="D18">
      <formula1>$F$18:$J$18</formula1>
    </dataValidation>
    <dataValidation type="list" allowBlank="1" showInputMessage="1" showErrorMessage="1" sqref="D14">
      <formula1>$F$14:$G$14</formula1>
    </dataValidation>
    <dataValidation type="list" allowBlank="1" showInputMessage="1" showErrorMessage="1" sqref="D16">
      <formula1>$F$16:$I$16</formula1>
    </dataValidation>
    <dataValidation type="list" allowBlank="1" showInputMessage="1" showErrorMessage="1" sqref="D17">
      <formula1>$F$17:$H$17</formula1>
    </dataValidation>
    <dataValidation type="list" allowBlank="1" showInputMessage="1" showErrorMessage="1" sqref="D20">
      <formula1>$F$20:$G$20</formula1>
    </dataValidation>
    <dataValidation type="list" allowBlank="1" showInputMessage="1" showErrorMessage="1" sqref="D22">
      <formula1>$F$22:$I$22</formula1>
    </dataValidation>
    <dataValidation type="list" allowBlank="1" showInputMessage="1" showErrorMessage="1" sqref="D23">
      <formula1>$F$23:$J$23</formula1>
    </dataValidation>
    <dataValidation type="list" allowBlank="1" showInputMessage="1" showErrorMessage="1" sqref="D9">
      <formula1>$F$9:$I$9</formula1>
    </dataValidation>
    <dataValidation type="list" allowBlank="1" showInputMessage="1" showErrorMessage="1" sqref="D24">
      <formula1>$F$24:$I$24</formula1>
    </dataValidation>
    <dataValidation type="list" allowBlank="1" showInputMessage="1" showErrorMessage="1" sqref="D36:D37 D33 D25:D31">
      <formula1>$F$25:$G$25</formula1>
    </dataValidation>
    <dataValidation type="list" allowBlank="1" showInputMessage="1" showErrorMessage="1" sqref="D39 D52:D53 D43 D41 D48 D50">
      <formula1>$F$39:$G$39</formula1>
    </dataValidation>
    <dataValidation type="list" allowBlank="1" showInputMessage="1" showErrorMessage="1" sqref="D47">
      <formula1>$F$47:$J$47</formula1>
    </dataValidation>
    <dataValidation type="list" allowBlank="1" showInputMessage="1" showErrorMessage="1" sqref="D49">
      <formula1>$F$49:$G$49</formula1>
    </dataValidation>
    <dataValidation type="list" allowBlank="1" showInputMessage="1" showErrorMessage="1" sqref="E8:E53">
      <formula1>$L$8:$N$8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rightToLeft="1" workbookViewId="0">
      <selection activeCell="E2" sqref="E2:E41"/>
    </sheetView>
  </sheetViews>
  <sheetFormatPr defaultRowHeight="14.5" x14ac:dyDescent="0.35"/>
  <cols>
    <col min="1" max="1" width="9.81640625" bestFit="1" customWidth="1"/>
    <col min="2" max="2" width="9.81640625" customWidth="1"/>
    <col min="3" max="3" width="34" bestFit="1" customWidth="1"/>
    <col min="4" max="4" width="26.08984375" customWidth="1"/>
    <col min="5" max="5" width="18.26953125" style="50" customWidth="1"/>
    <col min="6" max="6" width="13.08984375" hidden="1" customWidth="1"/>
    <col min="7" max="7" width="17.08984375" hidden="1" customWidth="1"/>
    <col min="8" max="8" width="19.453125" hidden="1" customWidth="1"/>
    <col min="9" max="9" width="19.1796875" hidden="1" customWidth="1"/>
    <col min="10" max="10" width="11.36328125" hidden="1" customWidth="1"/>
    <col min="11" max="14" width="0" hidden="1" customWidth="1"/>
    <col min="15" max="15" width="18.81640625" bestFit="1" customWidth="1"/>
  </cols>
  <sheetData>
    <row r="1" spans="1:15" ht="16.5" x14ac:dyDescent="0.55000000000000004">
      <c r="A1" s="26" t="s">
        <v>252</v>
      </c>
      <c r="B1" s="26" t="s">
        <v>267</v>
      </c>
      <c r="C1" s="2" t="s">
        <v>201</v>
      </c>
      <c r="D1" s="148" t="s">
        <v>202</v>
      </c>
      <c r="E1" s="149" t="s">
        <v>266</v>
      </c>
      <c r="F1" s="69" t="s">
        <v>204</v>
      </c>
      <c r="G1" s="70"/>
      <c r="H1" s="70"/>
      <c r="I1" s="70"/>
      <c r="J1" s="70"/>
      <c r="K1" s="71"/>
      <c r="L1" s="10"/>
      <c r="M1" s="10"/>
      <c r="N1" s="10"/>
      <c r="O1" t="s">
        <v>282</v>
      </c>
    </row>
    <row r="2" spans="1:15" ht="16.5" x14ac:dyDescent="0.55000000000000004">
      <c r="A2" s="68" t="s">
        <v>253</v>
      </c>
      <c r="B2" s="27" t="s">
        <v>268</v>
      </c>
      <c r="C2" s="2" t="s">
        <v>239</v>
      </c>
      <c r="D2" s="148"/>
      <c r="E2" s="148"/>
      <c r="F2" s="69"/>
      <c r="G2" s="70"/>
      <c r="H2" s="70"/>
      <c r="I2" s="70"/>
      <c r="J2" s="70"/>
      <c r="K2" s="71"/>
      <c r="L2" s="10"/>
      <c r="M2" s="10"/>
      <c r="N2" s="10"/>
    </row>
    <row r="3" spans="1:15" ht="16.5" x14ac:dyDescent="0.55000000000000004">
      <c r="A3" s="68"/>
      <c r="B3" s="27" t="s">
        <v>268</v>
      </c>
      <c r="C3" s="2" t="s">
        <v>113</v>
      </c>
      <c r="D3" s="148"/>
      <c r="E3" s="148"/>
      <c r="F3" s="69"/>
      <c r="G3" s="70"/>
      <c r="H3" s="70"/>
      <c r="I3" s="70"/>
      <c r="J3" s="70"/>
      <c r="K3" s="71"/>
      <c r="L3" s="10"/>
      <c r="M3" s="10"/>
      <c r="N3" s="10"/>
    </row>
    <row r="4" spans="1:15" ht="16.5" x14ac:dyDescent="0.55000000000000004">
      <c r="A4" s="68"/>
      <c r="B4" s="27" t="s">
        <v>268</v>
      </c>
      <c r="C4" s="2" t="s">
        <v>109</v>
      </c>
      <c r="D4" s="148"/>
      <c r="E4" s="148"/>
      <c r="F4" s="69"/>
      <c r="G4" s="70"/>
      <c r="H4" s="70"/>
      <c r="I4" s="70"/>
      <c r="J4" s="70"/>
      <c r="K4" s="71"/>
      <c r="L4" s="10"/>
      <c r="M4" s="10"/>
      <c r="N4" s="10"/>
    </row>
    <row r="5" spans="1:15" ht="16.5" x14ac:dyDescent="0.55000000000000004">
      <c r="A5" s="68"/>
      <c r="B5" s="27" t="s">
        <v>268</v>
      </c>
      <c r="C5" s="2" t="s">
        <v>240</v>
      </c>
      <c r="D5" s="148"/>
      <c r="E5" s="148"/>
      <c r="F5" s="69"/>
      <c r="G5" s="70"/>
      <c r="H5" s="70"/>
      <c r="I5" s="70"/>
      <c r="J5" s="70"/>
      <c r="K5" s="71"/>
      <c r="L5" s="10"/>
      <c r="M5" s="10"/>
      <c r="N5" s="10"/>
    </row>
    <row r="6" spans="1:15" ht="16.5" x14ac:dyDescent="0.55000000000000004">
      <c r="A6" s="68"/>
      <c r="B6" s="27" t="s">
        <v>268</v>
      </c>
      <c r="C6" s="2" t="s">
        <v>241</v>
      </c>
      <c r="D6" s="148"/>
      <c r="E6" s="148"/>
      <c r="F6" s="69"/>
      <c r="G6" s="70"/>
      <c r="H6" s="70"/>
      <c r="I6" s="70"/>
      <c r="J6" s="70"/>
      <c r="K6" s="71"/>
      <c r="L6" s="10"/>
      <c r="M6" s="10"/>
      <c r="N6" s="10"/>
    </row>
    <row r="7" spans="1:15" ht="16.5" x14ac:dyDescent="0.55000000000000004">
      <c r="A7" s="68"/>
      <c r="B7" s="27" t="s">
        <v>268</v>
      </c>
      <c r="C7" s="2" t="s">
        <v>84</v>
      </c>
      <c r="D7" s="150"/>
      <c r="E7" s="148"/>
      <c r="F7" s="72" t="s">
        <v>26</v>
      </c>
      <c r="G7" s="73"/>
      <c r="H7" s="73"/>
      <c r="I7" s="73"/>
      <c r="J7" s="73"/>
      <c r="K7" s="74"/>
      <c r="L7" s="10"/>
      <c r="M7" s="10"/>
      <c r="N7" s="10"/>
    </row>
    <row r="8" spans="1:15" ht="16.5" x14ac:dyDescent="0.55000000000000004">
      <c r="A8" s="68"/>
      <c r="B8" s="27" t="s">
        <v>268</v>
      </c>
      <c r="C8" s="2" t="s">
        <v>41</v>
      </c>
      <c r="D8" s="150"/>
      <c r="E8" s="148"/>
      <c r="F8" s="3" t="s">
        <v>42</v>
      </c>
      <c r="G8" s="3" t="s">
        <v>43</v>
      </c>
      <c r="H8" s="3" t="s">
        <v>44</v>
      </c>
      <c r="I8" s="3" t="s">
        <v>45</v>
      </c>
      <c r="J8" s="3"/>
      <c r="K8" s="3"/>
      <c r="L8" s="10"/>
      <c r="M8" s="10"/>
      <c r="N8" s="10"/>
    </row>
    <row r="9" spans="1:15" ht="16.5" x14ac:dyDescent="0.55000000000000004">
      <c r="A9" s="68"/>
      <c r="B9" s="27" t="s">
        <v>270</v>
      </c>
      <c r="C9" s="2" t="s">
        <v>46</v>
      </c>
      <c r="D9" s="150"/>
      <c r="E9" s="148"/>
      <c r="F9" s="72" t="s">
        <v>26</v>
      </c>
      <c r="G9" s="73"/>
      <c r="H9" s="73"/>
      <c r="I9" s="73"/>
      <c r="J9" s="73"/>
      <c r="K9" s="74"/>
      <c r="L9" s="10"/>
      <c r="M9" s="10"/>
      <c r="N9" s="10"/>
    </row>
    <row r="10" spans="1:15" ht="16.5" x14ac:dyDescent="0.55000000000000004">
      <c r="A10" s="68"/>
      <c r="B10" s="27"/>
      <c r="C10" s="2" t="s">
        <v>298</v>
      </c>
      <c r="D10" s="150"/>
      <c r="E10" s="148"/>
      <c r="F10" s="57"/>
      <c r="G10" s="58"/>
      <c r="H10" s="58"/>
      <c r="I10" s="58"/>
      <c r="J10" s="58"/>
      <c r="K10" s="59"/>
      <c r="L10" s="10"/>
      <c r="M10" s="10"/>
      <c r="N10" s="10"/>
    </row>
    <row r="11" spans="1:15" ht="16.5" x14ac:dyDescent="0.55000000000000004">
      <c r="A11" s="68"/>
      <c r="B11" s="27" t="s">
        <v>270</v>
      </c>
      <c r="C11" s="2" t="s">
        <v>246</v>
      </c>
      <c r="D11" s="150"/>
      <c r="E11" s="148"/>
      <c r="F11" s="72" t="s">
        <v>26</v>
      </c>
      <c r="G11" s="73"/>
      <c r="H11" s="73"/>
      <c r="I11" s="73"/>
      <c r="J11" s="73"/>
      <c r="K11" s="74"/>
      <c r="L11" s="10"/>
      <c r="M11" s="10"/>
      <c r="N11" s="10"/>
    </row>
    <row r="12" spans="1:15" ht="16.5" x14ac:dyDescent="0.55000000000000004">
      <c r="A12" s="68"/>
      <c r="B12" s="27" t="s">
        <v>268</v>
      </c>
      <c r="C12" s="2" t="s">
        <v>0</v>
      </c>
      <c r="D12" s="150"/>
      <c r="E12" s="149"/>
      <c r="F12" s="3" t="s">
        <v>1</v>
      </c>
      <c r="G12" s="3" t="s">
        <v>2</v>
      </c>
      <c r="H12" s="3" t="s">
        <v>3</v>
      </c>
      <c r="I12" s="3" t="s">
        <v>4</v>
      </c>
      <c r="J12" s="3"/>
      <c r="K12" s="3"/>
      <c r="L12" s="10">
        <v>1</v>
      </c>
      <c r="M12" s="10">
        <v>2</v>
      </c>
      <c r="N12" s="10">
        <v>3</v>
      </c>
    </row>
    <row r="13" spans="1:15" ht="16.5" x14ac:dyDescent="0.55000000000000004">
      <c r="A13" s="68" t="s">
        <v>258</v>
      </c>
      <c r="B13" s="27" t="s">
        <v>268</v>
      </c>
      <c r="C13" s="2" t="s">
        <v>10</v>
      </c>
      <c r="D13" s="150"/>
      <c r="E13" s="149"/>
      <c r="F13" s="72" t="s">
        <v>11</v>
      </c>
      <c r="G13" s="73"/>
      <c r="H13" s="73"/>
      <c r="I13" s="73"/>
      <c r="J13" s="73"/>
      <c r="K13" s="74"/>
      <c r="L13" s="10" t="s">
        <v>14</v>
      </c>
      <c r="M13" s="10"/>
      <c r="N13" s="10"/>
    </row>
    <row r="14" spans="1:15" ht="16.5" x14ac:dyDescent="0.55000000000000004">
      <c r="A14" s="68"/>
      <c r="B14" s="27" t="s">
        <v>268</v>
      </c>
      <c r="C14" s="2" t="s">
        <v>78</v>
      </c>
      <c r="D14" s="150"/>
      <c r="E14" s="149"/>
      <c r="F14" s="3" t="s">
        <v>13</v>
      </c>
      <c r="G14" s="3" t="s">
        <v>14</v>
      </c>
      <c r="H14" s="3"/>
      <c r="I14" s="3"/>
      <c r="J14" s="3"/>
      <c r="K14" s="3"/>
      <c r="L14" s="10"/>
      <c r="M14" s="10"/>
      <c r="N14" s="10"/>
    </row>
    <row r="15" spans="1:15" ht="16.5" x14ac:dyDescent="0.55000000000000004">
      <c r="A15" s="68"/>
      <c r="B15" s="27" t="s">
        <v>270</v>
      </c>
      <c r="C15" s="2" t="s">
        <v>269</v>
      </c>
      <c r="D15" s="150"/>
      <c r="E15" s="149"/>
      <c r="F15" s="3" t="s">
        <v>79</v>
      </c>
      <c r="G15" s="3" t="s">
        <v>80</v>
      </c>
      <c r="H15" s="3" t="s">
        <v>81</v>
      </c>
      <c r="I15" s="3" t="s">
        <v>82</v>
      </c>
      <c r="J15" s="3"/>
      <c r="K15" s="3"/>
      <c r="L15" s="10"/>
      <c r="M15" s="10"/>
      <c r="N15" s="10"/>
    </row>
    <row r="16" spans="1:15" ht="16.5" x14ac:dyDescent="0.55000000000000004">
      <c r="A16" s="68"/>
      <c r="B16" s="27" t="s">
        <v>268</v>
      </c>
      <c r="C16" s="2" t="s">
        <v>83</v>
      </c>
      <c r="D16" s="150"/>
      <c r="E16" s="149"/>
      <c r="F16" s="3" t="s">
        <v>30</v>
      </c>
      <c r="G16" s="3" t="s">
        <v>31</v>
      </c>
      <c r="H16" s="3" t="s">
        <v>32</v>
      </c>
      <c r="I16" s="3" t="s">
        <v>33</v>
      </c>
      <c r="J16" s="3"/>
      <c r="K16" s="3"/>
      <c r="L16" s="10"/>
      <c r="M16" s="10"/>
      <c r="N16" s="10"/>
    </row>
    <row r="17" spans="1:15" ht="16.5" x14ac:dyDescent="0.55000000000000004">
      <c r="A17" s="68"/>
      <c r="B17" s="27" t="s">
        <v>268</v>
      </c>
      <c r="C17" s="2" t="s">
        <v>34</v>
      </c>
      <c r="D17" s="150"/>
      <c r="E17" s="149"/>
      <c r="F17" s="3" t="s">
        <v>35</v>
      </c>
      <c r="G17" s="3" t="s">
        <v>36</v>
      </c>
      <c r="H17" s="3" t="s">
        <v>37</v>
      </c>
      <c r="I17" s="3" t="s">
        <v>38</v>
      </c>
      <c r="J17" s="3" t="s">
        <v>39</v>
      </c>
      <c r="K17" s="3"/>
      <c r="L17" s="10"/>
      <c r="M17" s="10"/>
      <c r="N17" s="10"/>
    </row>
    <row r="18" spans="1:15" ht="16.5" x14ac:dyDescent="0.55000000000000004">
      <c r="A18" s="68"/>
      <c r="B18" s="27" t="s">
        <v>268</v>
      </c>
      <c r="C18" s="2" t="s">
        <v>47</v>
      </c>
      <c r="D18" s="150"/>
      <c r="E18" s="149"/>
      <c r="F18" s="3" t="s">
        <v>48</v>
      </c>
      <c r="G18" s="3" t="s">
        <v>49</v>
      </c>
      <c r="H18" s="3" t="s">
        <v>50</v>
      </c>
      <c r="I18" s="3" t="s">
        <v>51</v>
      </c>
      <c r="J18" s="3"/>
      <c r="K18" s="3"/>
      <c r="L18" s="10"/>
      <c r="M18" s="10"/>
      <c r="N18" s="10"/>
    </row>
    <row r="19" spans="1:15" ht="16.5" x14ac:dyDescent="0.55000000000000004">
      <c r="A19" s="68"/>
      <c r="B19" s="27" t="s">
        <v>268</v>
      </c>
      <c r="C19" s="2" t="s">
        <v>52</v>
      </c>
      <c r="D19" s="150"/>
      <c r="E19" s="149"/>
      <c r="F19" s="3" t="s">
        <v>13</v>
      </c>
      <c r="G19" s="3" t="s">
        <v>14</v>
      </c>
      <c r="H19" s="3"/>
      <c r="I19" s="3"/>
      <c r="J19" s="3"/>
      <c r="K19" s="3"/>
      <c r="L19" s="10"/>
      <c r="M19" s="10"/>
      <c r="N19" s="10"/>
    </row>
    <row r="20" spans="1:15" ht="16.5" x14ac:dyDescent="0.55000000000000004">
      <c r="A20" s="68"/>
      <c r="B20" s="27" t="s">
        <v>268</v>
      </c>
      <c r="C20" s="2" t="s">
        <v>249</v>
      </c>
      <c r="D20" s="150"/>
      <c r="E20" s="149"/>
      <c r="F20" s="3"/>
      <c r="G20" s="3"/>
      <c r="H20" s="3"/>
      <c r="I20" s="3"/>
      <c r="J20" s="3"/>
      <c r="K20" s="3"/>
      <c r="L20" s="10"/>
      <c r="M20" s="10"/>
      <c r="N20" s="10"/>
      <c r="O20" s="18" t="s">
        <v>209</v>
      </c>
    </row>
    <row r="21" spans="1:15" ht="16.5" x14ac:dyDescent="0.55000000000000004">
      <c r="A21" s="68"/>
      <c r="B21" s="27" t="s">
        <v>270</v>
      </c>
      <c r="C21" s="2" t="s">
        <v>251</v>
      </c>
      <c r="D21" s="150"/>
      <c r="E21" s="149"/>
      <c r="F21" s="3"/>
      <c r="G21" s="3"/>
      <c r="H21" s="3"/>
      <c r="I21" s="3"/>
      <c r="J21" s="3"/>
      <c r="K21" s="3"/>
      <c r="L21" s="10"/>
      <c r="M21" s="10"/>
      <c r="N21" s="10"/>
    </row>
    <row r="22" spans="1:15" ht="16.5" x14ac:dyDescent="0.55000000000000004">
      <c r="A22" s="68"/>
      <c r="B22" s="27" t="s">
        <v>268</v>
      </c>
      <c r="C22" s="2" t="s">
        <v>53</v>
      </c>
      <c r="D22" s="150"/>
      <c r="E22" s="149"/>
      <c r="F22" s="3" t="s">
        <v>13</v>
      </c>
      <c r="G22" s="3" t="s">
        <v>14</v>
      </c>
      <c r="H22" s="3"/>
      <c r="I22" s="3"/>
      <c r="J22" s="3"/>
      <c r="K22" s="3"/>
      <c r="L22" s="10"/>
      <c r="M22" s="10"/>
      <c r="N22" s="10"/>
      <c r="O22" s="18" t="s">
        <v>209</v>
      </c>
    </row>
    <row r="23" spans="1:15" ht="16.5" x14ac:dyDescent="0.55000000000000004">
      <c r="A23" s="68"/>
      <c r="B23" s="27" t="s">
        <v>268</v>
      </c>
      <c r="C23" s="2" t="s">
        <v>54</v>
      </c>
      <c r="D23" s="150"/>
      <c r="E23" s="149"/>
      <c r="F23" s="3" t="s">
        <v>13</v>
      </c>
      <c r="G23" s="3" t="s">
        <v>14</v>
      </c>
      <c r="H23" s="3"/>
      <c r="I23" s="3"/>
      <c r="J23" s="3"/>
      <c r="K23" s="3"/>
      <c r="L23" s="10"/>
      <c r="M23" s="10"/>
      <c r="N23" s="10"/>
      <c r="O23" s="18" t="s">
        <v>209</v>
      </c>
    </row>
    <row r="24" spans="1:15" ht="29" x14ac:dyDescent="0.55000000000000004">
      <c r="A24" s="68" t="s">
        <v>259</v>
      </c>
      <c r="B24" s="27" t="s">
        <v>268</v>
      </c>
      <c r="C24" s="1" t="s">
        <v>255</v>
      </c>
      <c r="D24" s="150"/>
      <c r="E24" s="149"/>
      <c r="F24" s="3"/>
      <c r="G24" s="3"/>
      <c r="H24" s="3"/>
      <c r="I24" s="3"/>
      <c r="J24" s="3"/>
      <c r="K24" s="3"/>
      <c r="L24" s="10"/>
      <c r="M24" s="10"/>
      <c r="N24" s="10"/>
      <c r="O24" s="18" t="s">
        <v>209</v>
      </c>
    </row>
    <row r="25" spans="1:15" ht="16.5" x14ac:dyDescent="0.55000000000000004">
      <c r="A25" s="68"/>
      <c r="B25" s="27" t="s">
        <v>268</v>
      </c>
      <c r="C25" s="2" t="s">
        <v>55</v>
      </c>
      <c r="D25" s="150"/>
      <c r="E25" s="149"/>
      <c r="F25" s="3" t="s">
        <v>13</v>
      </c>
      <c r="G25" s="3" t="s">
        <v>14</v>
      </c>
      <c r="H25" s="3"/>
      <c r="I25" s="3"/>
      <c r="J25" s="3"/>
      <c r="K25" s="3"/>
      <c r="L25" s="10"/>
      <c r="M25" s="10"/>
      <c r="N25" s="10"/>
      <c r="O25" s="18" t="s">
        <v>210</v>
      </c>
    </row>
    <row r="26" spans="1:15" ht="16.5" x14ac:dyDescent="0.55000000000000004">
      <c r="A26" s="68" t="s">
        <v>260</v>
      </c>
      <c r="B26" s="27" t="s">
        <v>270</v>
      </c>
      <c r="C26" s="2" t="s">
        <v>264</v>
      </c>
      <c r="D26" s="150"/>
      <c r="E26" s="149"/>
      <c r="F26" s="3"/>
      <c r="G26" s="3"/>
      <c r="H26" s="3"/>
      <c r="I26" s="3"/>
      <c r="J26" s="3"/>
      <c r="K26" s="3"/>
      <c r="L26" s="10"/>
      <c r="M26" s="10"/>
      <c r="N26" s="10"/>
    </row>
    <row r="27" spans="1:15" ht="16.5" x14ac:dyDescent="0.55000000000000004">
      <c r="A27" s="68"/>
      <c r="B27" s="27" t="s">
        <v>268</v>
      </c>
      <c r="C27" s="2" t="s">
        <v>254</v>
      </c>
      <c r="D27" s="150"/>
      <c r="E27" s="149"/>
      <c r="F27" s="3" t="s">
        <v>13</v>
      </c>
      <c r="G27" s="3" t="s">
        <v>14</v>
      </c>
      <c r="H27" s="3"/>
      <c r="I27" s="3"/>
      <c r="J27" s="3"/>
      <c r="K27" s="3"/>
      <c r="L27" s="10"/>
      <c r="M27" s="10"/>
      <c r="N27" s="10"/>
      <c r="O27" s="18" t="s">
        <v>273</v>
      </c>
    </row>
    <row r="28" spans="1:15" ht="16.5" x14ac:dyDescent="0.55000000000000004">
      <c r="A28" s="27" t="s">
        <v>261</v>
      </c>
      <c r="B28" s="27" t="s">
        <v>270</v>
      </c>
      <c r="C28" s="2" t="s">
        <v>263</v>
      </c>
      <c r="D28" s="150"/>
      <c r="E28" s="149"/>
      <c r="F28" s="3" t="s">
        <v>13</v>
      </c>
      <c r="G28" s="3" t="s">
        <v>14</v>
      </c>
      <c r="H28" s="3"/>
      <c r="I28" s="3"/>
      <c r="J28" s="3"/>
      <c r="K28" s="3"/>
      <c r="L28" s="10"/>
      <c r="M28" s="10"/>
      <c r="N28" s="10"/>
    </row>
    <row r="29" spans="1:15" ht="16.5" x14ac:dyDescent="0.55000000000000004">
      <c r="A29" s="27" t="s">
        <v>261</v>
      </c>
      <c r="B29" s="27" t="s">
        <v>268</v>
      </c>
      <c r="C29" s="2" t="s">
        <v>85</v>
      </c>
      <c r="D29" s="150"/>
      <c r="E29" s="149"/>
      <c r="F29" s="3" t="s">
        <v>86</v>
      </c>
      <c r="G29" s="3" t="s">
        <v>87</v>
      </c>
      <c r="H29" s="3" t="s">
        <v>71</v>
      </c>
      <c r="I29" s="3" t="s">
        <v>88</v>
      </c>
      <c r="J29" s="3" t="s">
        <v>89</v>
      </c>
      <c r="K29" s="3" t="s">
        <v>90</v>
      </c>
      <c r="L29" s="10"/>
      <c r="M29" s="10"/>
      <c r="N29" s="10"/>
      <c r="O29" s="19" t="s">
        <v>218</v>
      </c>
    </row>
    <row r="30" spans="1:15" ht="16.5" x14ac:dyDescent="0.55000000000000004">
      <c r="A30" s="68" t="s">
        <v>262</v>
      </c>
      <c r="B30" s="27" t="s">
        <v>268</v>
      </c>
      <c r="C30" s="2" t="s">
        <v>91</v>
      </c>
      <c r="D30" s="150"/>
      <c r="E30" s="149"/>
      <c r="F30" s="3" t="s">
        <v>13</v>
      </c>
      <c r="G30" s="3" t="s">
        <v>14</v>
      </c>
      <c r="H30" s="3"/>
      <c r="I30" s="3"/>
      <c r="J30" s="3"/>
      <c r="K30" s="3"/>
      <c r="L30" s="10"/>
      <c r="M30" s="10"/>
      <c r="N30" s="10"/>
      <c r="O30" s="19" t="s">
        <v>216</v>
      </c>
    </row>
    <row r="31" spans="1:15" ht="16.5" x14ac:dyDescent="0.55000000000000004">
      <c r="A31" s="68"/>
      <c r="B31" s="27" t="s">
        <v>270</v>
      </c>
      <c r="C31" s="2" t="s">
        <v>59</v>
      </c>
      <c r="D31" s="150"/>
      <c r="E31" s="149"/>
      <c r="F31" s="72" t="s">
        <v>26</v>
      </c>
      <c r="G31" s="73"/>
      <c r="H31" s="73"/>
      <c r="I31" s="73"/>
      <c r="J31" s="73"/>
      <c r="K31" s="74"/>
      <c r="L31" s="10"/>
      <c r="M31" s="10"/>
      <c r="N31" s="10"/>
    </row>
    <row r="32" spans="1:15" ht="33" x14ac:dyDescent="0.55000000000000004">
      <c r="A32" s="68"/>
      <c r="B32" s="27" t="s">
        <v>268</v>
      </c>
      <c r="C32" s="2" t="s">
        <v>92</v>
      </c>
      <c r="D32" s="150"/>
      <c r="E32" s="149"/>
      <c r="F32" s="3" t="s">
        <v>13</v>
      </c>
      <c r="G32" s="3" t="s">
        <v>14</v>
      </c>
      <c r="H32" s="3"/>
      <c r="I32" s="3"/>
      <c r="J32" s="3"/>
      <c r="K32" s="3"/>
      <c r="L32" s="10"/>
      <c r="M32" s="10"/>
      <c r="N32" s="10"/>
    </row>
    <row r="33" spans="1:15" ht="16.5" x14ac:dyDescent="0.55000000000000004">
      <c r="A33" s="68"/>
      <c r="B33" s="27" t="s">
        <v>268</v>
      </c>
      <c r="C33" s="2" t="s">
        <v>93</v>
      </c>
      <c r="D33" s="150"/>
      <c r="E33" s="149"/>
      <c r="F33" s="3" t="s">
        <v>94</v>
      </c>
      <c r="G33" s="3" t="s">
        <v>95</v>
      </c>
      <c r="H33" s="3" t="s">
        <v>96</v>
      </c>
      <c r="I33" s="3" t="s">
        <v>97</v>
      </c>
      <c r="J33" s="3"/>
      <c r="K33" s="3"/>
      <c r="L33" s="10"/>
      <c r="M33" s="10"/>
      <c r="N33" s="10"/>
      <c r="O33" s="19" t="s">
        <v>219</v>
      </c>
    </row>
    <row r="34" spans="1:15" ht="16.5" x14ac:dyDescent="0.55000000000000004">
      <c r="A34" s="68"/>
      <c r="B34" s="27" t="s">
        <v>268</v>
      </c>
      <c r="C34" s="2" t="s">
        <v>98</v>
      </c>
      <c r="D34" s="150"/>
      <c r="E34" s="149"/>
      <c r="F34" s="3" t="s">
        <v>13</v>
      </c>
      <c r="G34" s="3" t="s">
        <v>14</v>
      </c>
      <c r="H34" s="3"/>
      <c r="I34" s="3"/>
      <c r="J34" s="3"/>
      <c r="K34" s="3"/>
      <c r="L34" s="10"/>
      <c r="M34" s="10"/>
      <c r="N34" s="10"/>
    </row>
    <row r="35" spans="1:15" ht="16.5" x14ac:dyDescent="0.55000000000000004">
      <c r="A35" s="68" t="s">
        <v>265</v>
      </c>
      <c r="B35" s="27" t="s">
        <v>270</v>
      </c>
      <c r="C35" s="2" t="s">
        <v>99</v>
      </c>
      <c r="D35" s="150"/>
      <c r="E35" s="149"/>
      <c r="F35" s="3" t="s">
        <v>67</v>
      </c>
      <c r="G35" s="3" t="s">
        <v>100</v>
      </c>
      <c r="H35" s="3" t="s">
        <v>101</v>
      </c>
      <c r="I35" s="3" t="s">
        <v>102</v>
      </c>
      <c r="J35" s="3" t="s">
        <v>71</v>
      </c>
      <c r="K35" s="3"/>
      <c r="L35" s="10"/>
      <c r="M35" s="10"/>
      <c r="N35" s="10"/>
    </row>
    <row r="36" spans="1:15" ht="16.5" x14ac:dyDescent="0.55000000000000004">
      <c r="A36" s="68"/>
      <c r="B36" s="27" t="s">
        <v>270</v>
      </c>
      <c r="C36" s="2" t="s">
        <v>103</v>
      </c>
      <c r="D36" s="150"/>
      <c r="E36" s="149"/>
      <c r="F36" s="3" t="s">
        <v>13</v>
      </c>
      <c r="G36" s="3" t="s">
        <v>14</v>
      </c>
      <c r="H36" s="3"/>
      <c r="I36" s="3"/>
      <c r="J36" s="3"/>
      <c r="K36" s="3"/>
      <c r="L36" s="10"/>
      <c r="M36" s="10"/>
      <c r="N36" s="10"/>
    </row>
    <row r="37" spans="1:15" ht="16.5" x14ac:dyDescent="0.55000000000000004">
      <c r="A37" s="68"/>
      <c r="B37" s="27" t="s">
        <v>270</v>
      </c>
      <c r="C37" s="2" t="s">
        <v>73</v>
      </c>
      <c r="D37" s="150"/>
      <c r="E37" s="149"/>
      <c r="F37" s="3" t="s">
        <v>74</v>
      </c>
      <c r="G37" s="3" t="s">
        <v>75</v>
      </c>
      <c r="H37" s="3"/>
      <c r="I37" s="3"/>
      <c r="J37" s="3"/>
      <c r="K37" s="3"/>
      <c r="L37" s="10"/>
      <c r="M37" s="10"/>
      <c r="N37" s="10"/>
    </row>
    <row r="38" spans="1:15" ht="33" x14ac:dyDescent="0.55000000000000004">
      <c r="A38" s="68"/>
      <c r="B38" s="27" t="s">
        <v>270</v>
      </c>
      <c r="C38" s="2" t="s">
        <v>104</v>
      </c>
      <c r="D38" s="150"/>
      <c r="E38" s="149"/>
      <c r="F38" s="3" t="s">
        <v>13</v>
      </c>
      <c r="G38" s="3" t="s">
        <v>14</v>
      </c>
      <c r="H38" s="3"/>
      <c r="I38" s="3"/>
      <c r="J38" s="3"/>
      <c r="K38" s="3"/>
      <c r="L38" s="10"/>
      <c r="M38" s="10"/>
      <c r="N38" s="10"/>
    </row>
    <row r="39" spans="1:15" ht="16.5" x14ac:dyDescent="0.55000000000000004">
      <c r="A39" s="68"/>
      <c r="B39" s="27" t="s">
        <v>270</v>
      </c>
      <c r="C39" s="2" t="s">
        <v>105</v>
      </c>
      <c r="D39" s="150"/>
      <c r="E39" s="149"/>
      <c r="F39" s="72" t="s">
        <v>26</v>
      </c>
      <c r="G39" s="73"/>
      <c r="H39" s="73"/>
      <c r="I39" s="73"/>
      <c r="J39" s="73"/>
      <c r="K39" s="74"/>
      <c r="L39" s="10"/>
      <c r="M39" s="10"/>
      <c r="N39" s="10"/>
    </row>
    <row r="40" spans="1:15" ht="33" x14ac:dyDescent="0.55000000000000004">
      <c r="A40" s="68"/>
      <c r="B40" s="27" t="s">
        <v>268</v>
      </c>
      <c r="C40" s="2" t="s">
        <v>106</v>
      </c>
      <c r="D40" s="150"/>
      <c r="E40" s="149"/>
      <c r="F40" s="3" t="s">
        <v>13</v>
      </c>
      <c r="G40" s="3" t="s">
        <v>14</v>
      </c>
      <c r="H40" s="3"/>
      <c r="I40" s="3"/>
      <c r="J40" s="3"/>
      <c r="K40" s="3"/>
      <c r="L40" s="10"/>
      <c r="M40" s="10"/>
      <c r="N40" s="10"/>
    </row>
    <row r="41" spans="1:15" ht="16.5" x14ac:dyDescent="0.55000000000000004">
      <c r="A41" s="68"/>
      <c r="B41" s="27" t="s">
        <v>270</v>
      </c>
      <c r="C41" s="2" t="s">
        <v>64</v>
      </c>
      <c r="D41" s="150"/>
      <c r="E41" s="149"/>
      <c r="F41" s="72" t="s">
        <v>26</v>
      </c>
      <c r="G41" s="73"/>
      <c r="H41" s="73"/>
      <c r="I41" s="73"/>
      <c r="J41" s="73"/>
      <c r="K41" s="74"/>
      <c r="L41" s="10"/>
      <c r="M41" s="10"/>
      <c r="N41" s="10"/>
    </row>
  </sheetData>
  <sheetProtection algorithmName="SHA-512" hashValue="paNooAr0g9rvxtkjdA+9a3FSSYGXqCUAIGp2ZtvvC8OPiRAiYA75N1DbxUPYkGqi9OQ7k/lcL7/F63vBGeJrEQ==" saltValue="yHbj1TKP/0F617i0Tog8wA==" spinCount="100000" sheet="1" objects="1" scenarios="1"/>
  <autoFilter ref="A1:E41"/>
  <mergeCells count="19">
    <mergeCell ref="F1:K1"/>
    <mergeCell ref="F13:K13"/>
    <mergeCell ref="F41:K41"/>
    <mergeCell ref="F7:K7"/>
    <mergeCell ref="F9:K9"/>
    <mergeCell ref="F11:K11"/>
    <mergeCell ref="F31:K31"/>
    <mergeCell ref="F39:K39"/>
    <mergeCell ref="F2:K2"/>
    <mergeCell ref="F3:K3"/>
    <mergeCell ref="F4:K4"/>
    <mergeCell ref="F5:K5"/>
    <mergeCell ref="F6:K6"/>
    <mergeCell ref="A30:A34"/>
    <mergeCell ref="A35:A41"/>
    <mergeCell ref="A2:A12"/>
    <mergeCell ref="A13:A23"/>
    <mergeCell ref="A24:A25"/>
    <mergeCell ref="A26:A27"/>
  </mergeCells>
  <dataValidations count="12">
    <dataValidation type="list" allowBlank="1" showInputMessage="1" showErrorMessage="1" sqref="D12">
      <formula1>$F$12:$I$12</formula1>
    </dataValidation>
    <dataValidation type="list" allowBlank="1" showInputMessage="1" showErrorMessage="1" sqref="D15">
      <formula1>$F$15:$I$15</formula1>
    </dataValidation>
    <dataValidation type="list" allowBlank="1" showInputMessage="1" showErrorMessage="1" sqref="D16">
      <formula1>$F$16:$I$16</formula1>
    </dataValidation>
    <dataValidation type="list" allowBlank="1" showInputMessage="1" showErrorMessage="1" sqref="D17">
      <formula1>$F$17:$J$17</formula1>
    </dataValidation>
    <dataValidation type="list" allowBlank="1" showInputMessage="1" showErrorMessage="1" sqref="D8">
      <formula1>$F$8:$I$8</formula1>
    </dataValidation>
    <dataValidation type="list" allowBlank="1" showInputMessage="1" showErrorMessage="1" sqref="D18">
      <formula1>$F$18:$I$18</formula1>
    </dataValidation>
    <dataValidation type="list" allowBlank="1" showInputMessage="1" showErrorMessage="1" sqref="D29">
      <formula1>$F$29:$K$29</formula1>
    </dataValidation>
    <dataValidation type="list" allowBlank="1" showInputMessage="1" showErrorMessage="1" sqref="D33">
      <formula1>$F$33:$I$33</formula1>
    </dataValidation>
    <dataValidation type="list" allowBlank="1" showInputMessage="1" showErrorMessage="1" sqref="D35">
      <formula1>$F$35:$J$35</formula1>
    </dataValidation>
    <dataValidation type="list" allowBlank="1" showInputMessage="1" showErrorMessage="1" sqref="D37">
      <formula1>$F$37:$G$37</formula1>
    </dataValidation>
    <dataValidation type="list" allowBlank="1" showInputMessage="1" showErrorMessage="1" sqref="D14 D40 D30 D32 D34 D36 D38 D19:D20 D22:D28">
      <formula1>$L$13:$L$13</formula1>
    </dataValidation>
    <dataValidation type="list" allowBlank="1" showInputMessage="1" showErrorMessage="1" sqref="E12:E41">
      <formula1>$L$12:$N$12</formula1>
    </dataValidation>
  </dataValidation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rightToLeft="1" workbookViewId="0">
      <selection activeCell="E2" sqref="E2:E29"/>
    </sheetView>
  </sheetViews>
  <sheetFormatPr defaultRowHeight="14.5" x14ac:dyDescent="0.35"/>
  <cols>
    <col min="1" max="1" width="9.81640625" bestFit="1" customWidth="1"/>
    <col min="2" max="2" width="9.81640625" customWidth="1"/>
    <col min="3" max="3" width="31.7265625" bestFit="1" customWidth="1"/>
    <col min="4" max="4" width="14.54296875" customWidth="1"/>
    <col min="5" max="5" width="17.7265625" style="50" bestFit="1" customWidth="1"/>
    <col min="6" max="6" width="12.54296875" hidden="1" customWidth="1"/>
    <col min="7" max="7" width="9.81640625" hidden="1" customWidth="1"/>
    <col min="8" max="8" width="10.08984375" hidden="1" customWidth="1"/>
    <col min="9" max="9" width="15.36328125" hidden="1" customWidth="1"/>
    <col min="10" max="10" width="25.1796875" hidden="1" customWidth="1"/>
    <col min="11" max="11" width="5.81640625" hidden="1" customWidth="1"/>
    <col min="12" max="12" width="9.26953125" hidden="1" customWidth="1"/>
    <col min="13" max="16" width="0" hidden="1" customWidth="1"/>
    <col min="17" max="17" width="21.90625" bestFit="1" customWidth="1"/>
  </cols>
  <sheetData>
    <row r="1" spans="1:17" x14ac:dyDescent="0.35">
      <c r="A1" s="25" t="s">
        <v>252</v>
      </c>
      <c r="B1" s="25" t="s">
        <v>267</v>
      </c>
      <c r="C1" s="4" t="s">
        <v>201</v>
      </c>
      <c r="D1" s="151" t="s">
        <v>202</v>
      </c>
      <c r="E1" s="152" t="s">
        <v>266</v>
      </c>
      <c r="F1" s="76" t="s">
        <v>204</v>
      </c>
      <c r="G1" s="76"/>
      <c r="H1" s="76"/>
      <c r="I1" s="76"/>
      <c r="J1" s="76"/>
      <c r="K1" s="76"/>
      <c r="L1" s="76"/>
      <c r="M1" s="25"/>
      <c r="N1" s="25"/>
      <c r="O1" s="25"/>
      <c r="P1" s="25"/>
      <c r="Q1" t="s">
        <v>207</v>
      </c>
    </row>
    <row r="2" spans="1:17" ht="16.5" x14ac:dyDescent="0.35">
      <c r="A2" s="75" t="s">
        <v>253</v>
      </c>
      <c r="B2" s="28" t="s">
        <v>268</v>
      </c>
      <c r="C2" s="5" t="s">
        <v>107</v>
      </c>
      <c r="D2" s="153" t="s">
        <v>243</v>
      </c>
      <c r="E2" s="153"/>
      <c r="F2" s="77" t="s">
        <v>108</v>
      </c>
      <c r="G2" s="78"/>
      <c r="H2" s="78"/>
      <c r="I2" s="78"/>
      <c r="J2" s="78"/>
      <c r="K2" s="78"/>
      <c r="L2" s="79"/>
      <c r="M2" s="25">
        <v>0</v>
      </c>
      <c r="N2" s="25">
        <v>1</v>
      </c>
      <c r="O2" s="25">
        <v>2</v>
      </c>
      <c r="P2" s="25">
        <v>3</v>
      </c>
    </row>
    <row r="3" spans="1:17" ht="16.5" x14ac:dyDescent="0.35">
      <c r="A3" s="75"/>
      <c r="B3" s="28" t="s">
        <v>268</v>
      </c>
      <c r="C3" s="5" t="s">
        <v>109</v>
      </c>
      <c r="D3" s="153"/>
      <c r="E3" s="153"/>
      <c r="F3" s="77" t="s">
        <v>108</v>
      </c>
      <c r="G3" s="78"/>
      <c r="H3" s="78"/>
      <c r="I3" s="78"/>
      <c r="J3" s="78"/>
      <c r="K3" s="78"/>
      <c r="L3" s="79"/>
      <c r="M3" s="25"/>
      <c r="N3" s="25"/>
      <c r="O3" s="25"/>
      <c r="P3" s="25"/>
    </row>
    <row r="4" spans="1:17" ht="16.5" x14ac:dyDescent="0.35">
      <c r="A4" s="75"/>
      <c r="B4" s="28" t="s">
        <v>268</v>
      </c>
      <c r="C4" s="5" t="s">
        <v>110</v>
      </c>
      <c r="D4" s="153"/>
      <c r="E4" s="153"/>
      <c r="F4" s="6" t="s">
        <v>111</v>
      </c>
      <c r="G4" s="6" t="s">
        <v>112</v>
      </c>
      <c r="H4" s="77"/>
      <c r="I4" s="78"/>
      <c r="J4" s="78"/>
      <c r="K4" s="78"/>
      <c r="L4" s="79"/>
      <c r="M4" s="25"/>
      <c r="N4" s="25"/>
      <c r="O4" s="25"/>
      <c r="P4" s="25"/>
    </row>
    <row r="5" spans="1:17" ht="16.5" x14ac:dyDescent="0.35">
      <c r="A5" s="75"/>
      <c r="B5" s="28" t="s">
        <v>268</v>
      </c>
      <c r="C5" s="5" t="s">
        <v>113</v>
      </c>
      <c r="D5" s="153"/>
      <c r="E5" s="153"/>
      <c r="F5" s="77" t="s">
        <v>108</v>
      </c>
      <c r="G5" s="78"/>
      <c r="H5" s="78"/>
      <c r="I5" s="78"/>
      <c r="J5" s="78"/>
      <c r="K5" s="78"/>
      <c r="L5" s="79"/>
      <c r="M5" s="25"/>
      <c r="N5" s="25"/>
      <c r="O5" s="25"/>
      <c r="P5" s="25"/>
    </row>
    <row r="6" spans="1:17" ht="16.5" x14ac:dyDescent="0.35">
      <c r="A6" s="75"/>
      <c r="B6" s="28" t="s">
        <v>268</v>
      </c>
      <c r="C6" s="5" t="s">
        <v>114</v>
      </c>
      <c r="D6" s="153"/>
      <c r="E6" s="154"/>
      <c r="F6" s="6" t="s">
        <v>115</v>
      </c>
      <c r="G6" s="6" t="s">
        <v>116</v>
      </c>
      <c r="H6" s="6" t="s">
        <v>117</v>
      </c>
      <c r="I6" s="6" t="s">
        <v>118</v>
      </c>
      <c r="J6" s="6" t="s">
        <v>244</v>
      </c>
      <c r="K6" s="77"/>
      <c r="L6" s="79"/>
      <c r="M6" s="25"/>
      <c r="N6" s="25"/>
      <c r="O6" s="25"/>
      <c r="P6" s="25"/>
    </row>
    <row r="7" spans="1:17" ht="16.5" x14ac:dyDescent="0.35">
      <c r="A7" s="75"/>
      <c r="B7" s="28" t="s">
        <v>268</v>
      </c>
      <c r="C7" s="5" t="s">
        <v>119</v>
      </c>
      <c r="D7" s="153"/>
      <c r="E7" s="154"/>
      <c r="F7" s="6" t="s">
        <v>79</v>
      </c>
      <c r="G7" s="6" t="s">
        <v>80</v>
      </c>
      <c r="H7" s="6" t="s">
        <v>81</v>
      </c>
      <c r="I7" s="6" t="s">
        <v>82</v>
      </c>
      <c r="J7" s="6"/>
      <c r="K7" s="6"/>
      <c r="L7" s="6"/>
      <c r="M7" s="25"/>
      <c r="N7" s="25"/>
      <c r="O7" s="25"/>
      <c r="P7" s="25"/>
    </row>
    <row r="8" spans="1:17" ht="16.5" x14ac:dyDescent="0.35">
      <c r="A8" s="75" t="s">
        <v>260</v>
      </c>
      <c r="B8" s="28" t="s">
        <v>268</v>
      </c>
      <c r="C8" s="5" t="s">
        <v>120</v>
      </c>
      <c r="D8" s="153"/>
      <c r="E8" s="154"/>
      <c r="F8" s="6" t="s">
        <v>13</v>
      </c>
      <c r="G8" s="6" t="s">
        <v>14</v>
      </c>
      <c r="H8" s="6"/>
      <c r="I8" s="6"/>
      <c r="J8" s="6"/>
      <c r="K8" s="6"/>
      <c r="L8" s="6"/>
      <c r="M8" s="25"/>
      <c r="N8" s="25"/>
      <c r="O8" s="25"/>
      <c r="P8" s="25"/>
      <c r="Q8" s="21" t="s">
        <v>274</v>
      </c>
    </row>
    <row r="9" spans="1:17" ht="16.5" x14ac:dyDescent="0.35">
      <c r="A9" s="75"/>
      <c r="B9" s="28" t="s">
        <v>270</v>
      </c>
      <c r="C9" s="5" t="s">
        <v>121</v>
      </c>
      <c r="D9" s="153"/>
      <c r="E9" s="154"/>
      <c r="F9" s="77" t="s">
        <v>108</v>
      </c>
      <c r="G9" s="78"/>
      <c r="H9" s="78"/>
      <c r="I9" s="78"/>
      <c r="J9" s="78"/>
      <c r="K9" s="78"/>
      <c r="L9" s="79"/>
      <c r="M9" s="25"/>
      <c r="N9" s="25"/>
      <c r="O9" s="25"/>
      <c r="P9" s="25"/>
    </row>
    <row r="10" spans="1:17" ht="16.5" x14ac:dyDescent="0.35">
      <c r="A10" s="75" t="s">
        <v>261</v>
      </c>
      <c r="B10" s="28" t="s">
        <v>270</v>
      </c>
      <c r="C10" s="5" t="s">
        <v>122</v>
      </c>
      <c r="D10" s="153"/>
      <c r="E10" s="154"/>
      <c r="F10" s="6" t="s">
        <v>13</v>
      </c>
      <c r="G10" s="6" t="s">
        <v>14</v>
      </c>
      <c r="H10" s="6"/>
      <c r="I10" s="6"/>
      <c r="J10" s="6"/>
      <c r="K10" s="6"/>
      <c r="L10" s="6"/>
      <c r="M10" s="25"/>
      <c r="N10" s="25"/>
      <c r="O10" s="25"/>
      <c r="P10" s="25"/>
    </row>
    <row r="11" spans="1:17" ht="16.5" x14ac:dyDescent="0.35">
      <c r="A11" s="75"/>
      <c r="B11" s="28" t="s">
        <v>270</v>
      </c>
      <c r="C11" s="5" t="s">
        <v>123</v>
      </c>
      <c r="D11" s="153"/>
      <c r="E11" s="154"/>
      <c r="F11" s="6" t="s">
        <v>108</v>
      </c>
      <c r="G11" s="6"/>
      <c r="H11" s="6"/>
      <c r="I11" s="6"/>
      <c r="J11" s="6"/>
      <c r="K11" s="6"/>
      <c r="L11" s="6"/>
      <c r="M11" s="25"/>
      <c r="N11" s="25"/>
      <c r="O11" s="25"/>
      <c r="P11" s="25"/>
    </row>
    <row r="12" spans="1:17" ht="16.5" x14ac:dyDescent="0.35">
      <c r="A12" s="75"/>
      <c r="B12" s="28" t="s">
        <v>268</v>
      </c>
      <c r="C12" s="5" t="s">
        <v>124</v>
      </c>
      <c r="D12" s="153" t="s">
        <v>127</v>
      </c>
      <c r="E12" s="154"/>
      <c r="F12" s="6" t="s">
        <v>125</v>
      </c>
      <c r="G12" s="6" t="s">
        <v>126</v>
      </c>
      <c r="H12" s="6" t="s">
        <v>127</v>
      </c>
      <c r="I12" s="6" t="s">
        <v>128</v>
      </c>
      <c r="J12" s="6" t="s">
        <v>129</v>
      </c>
      <c r="K12" s="6" t="s">
        <v>130</v>
      </c>
      <c r="L12" s="6" t="s">
        <v>131</v>
      </c>
      <c r="M12" s="25"/>
      <c r="N12" s="25"/>
      <c r="O12" s="25"/>
      <c r="P12" s="25"/>
      <c r="Q12" s="21" t="s">
        <v>221</v>
      </c>
    </row>
    <row r="13" spans="1:17" ht="16.5" x14ac:dyDescent="0.35">
      <c r="A13" s="75"/>
      <c r="B13" s="28" t="s">
        <v>270</v>
      </c>
      <c r="C13" s="5" t="s">
        <v>245</v>
      </c>
      <c r="D13" s="153"/>
      <c r="E13" s="154"/>
      <c r="F13" s="77" t="s">
        <v>108</v>
      </c>
      <c r="G13" s="78"/>
      <c r="H13" s="78"/>
      <c r="I13" s="78"/>
      <c r="J13" s="78"/>
      <c r="K13" s="78"/>
      <c r="L13" s="79"/>
      <c r="M13" s="25"/>
      <c r="N13" s="25"/>
      <c r="O13" s="25"/>
      <c r="P13" s="25"/>
    </row>
    <row r="14" spans="1:17" ht="33" x14ac:dyDescent="0.35">
      <c r="A14" s="75"/>
      <c r="B14" s="28" t="s">
        <v>268</v>
      </c>
      <c r="C14" s="5" t="s">
        <v>132</v>
      </c>
      <c r="D14" s="153"/>
      <c r="E14" s="154"/>
      <c r="F14" s="6" t="s">
        <v>13</v>
      </c>
      <c r="G14" s="6" t="s">
        <v>14</v>
      </c>
      <c r="H14" s="6"/>
      <c r="I14" s="6"/>
      <c r="J14" s="6"/>
      <c r="K14" s="6"/>
      <c r="L14" s="6"/>
      <c r="M14" s="25"/>
      <c r="N14" s="25"/>
      <c r="O14" s="25"/>
      <c r="P14" s="25"/>
      <c r="Q14" s="21" t="s">
        <v>223</v>
      </c>
    </row>
    <row r="15" spans="1:17" ht="16.5" x14ac:dyDescent="0.35">
      <c r="A15" s="75"/>
      <c r="B15" s="28" t="s">
        <v>270</v>
      </c>
      <c r="C15" s="5" t="s">
        <v>133</v>
      </c>
      <c r="D15" s="153"/>
      <c r="E15" s="154"/>
      <c r="F15" s="77" t="s">
        <v>108</v>
      </c>
      <c r="G15" s="78"/>
      <c r="H15" s="78"/>
      <c r="I15" s="78"/>
      <c r="J15" s="78"/>
      <c r="K15" s="78"/>
      <c r="L15" s="79"/>
      <c r="M15" s="25"/>
      <c r="N15" s="25"/>
      <c r="O15" s="25"/>
      <c r="P15" s="25"/>
    </row>
    <row r="16" spans="1:17" ht="16.5" x14ac:dyDescent="0.35">
      <c r="A16" s="75" t="s">
        <v>265</v>
      </c>
      <c r="B16" s="28" t="s">
        <v>268</v>
      </c>
      <c r="C16" s="5" t="s">
        <v>134</v>
      </c>
      <c r="D16" s="153"/>
      <c r="E16" s="154"/>
      <c r="F16" s="6" t="s">
        <v>14</v>
      </c>
      <c r="G16" s="6" t="s">
        <v>135</v>
      </c>
      <c r="H16" s="6" t="s">
        <v>136</v>
      </c>
      <c r="I16" s="6" t="s">
        <v>137</v>
      </c>
      <c r="J16" s="6" t="s">
        <v>138</v>
      </c>
      <c r="K16" s="6" t="s">
        <v>139</v>
      </c>
      <c r="L16" s="6"/>
      <c r="M16" s="25"/>
      <c r="N16" s="25"/>
      <c r="O16" s="25"/>
      <c r="P16" s="25"/>
      <c r="Q16" s="21" t="s">
        <v>223</v>
      </c>
    </row>
    <row r="17" spans="1:17" ht="16.5" x14ac:dyDescent="0.35">
      <c r="A17" s="75"/>
      <c r="B17" s="28" t="s">
        <v>270</v>
      </c>
      <c r="C17" s="5" t="s">
        <v>245</v>
      </c>
      <c r="D17" s="153"/>
      <c r="E17" s="154"/>
      <c r="F17" s="77" t="s">
        <v>108</v>
      </c>
      <c r="G17" s="78"/>
      <c r="H17" s="78"/>
      <c r="I17" s="78"/>
      <c r="J17" s="78"/>
      <c r="K17" s="78"/>
      <c r="L17" s="79"/>
      <c r="M17" s="25"/>
      <c r="N17" s="25"/>
      <c r="O17" s="25"/>
      <c r="P17" s="25"/>
    </row>
    <row r="18" spans="1:17" ht="16.5" x14ac:dyDescent="0.35">
      <c r="A18" s="75" t="s">
        <v>258</v>
      </c>
      <c r="B18" s="28" t="s">
        <v>268</v>
      </c>
      <c r="C18" s="5" t="s">
        <v>140</v>
      </c>
      <c r="D18" s="153"/>
      <c r="E18" s="154"/>
      <c r="F18" s="6" t="s">
        <v>141</v>
      </c>
      <c r="G18" s="6" t="s">
        <v>142</v>
      </c>
      <c r="H18" s="6" t="s">
        <v>143</v>
      </c>
      <c r="I18" s="6" t="s">
        <v>144</v>
      </c>
      <c r="J18" s="6" t="s">
        <v>71</v>
      </c>
      <c r="K18" s="6"/>
      <c r="L18" s="6"/>
      <c r="M18" s="25"/>
      <c r="N18" s="25"/>
      <c r="O18" s="25"/>
      <c r="P18" s="25"/>
      <c r="Q18" s="22" t="s">
        <v>225</v>
      </c>
    </row>
    <row r="19" spans="1:17" ht="16.5" x14ac:dyDescent="0.35">
      <c r="A19" s="75"/>
      <c r="B19" s="28" t="s">
        <v>268</v>
      </c>
      <c r="C19" s="5" t="s">
        <v>145</v>
      </c>
      <c r="D19" s="153"/>
      <c r="E19" s="154"/>
      <c r="F19" s="6" t="s">
        <v>141</v>
      </c>
      <c r="G19" s="6" t="s">
        <v>142</v>
      </c>
      <c r="H19" s="6" t="s">
        <v>143</v>
      </c>
      <c r="I19" s="6" t="s">
        <v>144</v>
      </c>
      <c r="J19" s="6" t="s">
        <v>71</v>
      </c>
      <c r="K19" s="6"/>
      <c r="L19" s="6"/>
      <c r="M19" s="25"/>
      <c r="N19" s="25"/>
      <c r="O19" s="25"/>
      <c r="P19" s="25"/>
      <c r="Q19" s="22" t="s">
        <v>225</v>
      </c>
    </row>
    <row r="20" spans="1:17" ht="16.5" x14ac:dyDescent="0.35">
      <c r="A20" s="75"/>
      <c r="B20" s="28" t="s">
        <v>268</v>
      </c>
      <c r="C20" s="5" t="s">
        <v>146</v>
      </c>
      <c r="D20" s="153"/>
      <c r="E20" s="154"/>
      <c r="F20" s="6" t="s">
        <v>13</v>
      </c>
      <c r="G20" s="6" t="s">
        <v>14</v>
      </c>
      <c r="H20" s="6"/>
      <c r="I20" s="6"/>
      <c r="J20" s="6"/>
      <c r="K20" s="6"/>
      <c r="L20" s="6"/>
      <c r="M20" s="25"/>
      <c r="N20" s="25"/>
      <c r="O20" s="25"/>
      <c r="P20" s="25"/>
    </row>
    <row r="21" spans="1:17" ht="16.5" x14ac:dyDescent="0.35">
      <c r="A21" s="75"/>
      <c r="B21" s="28" t="s">
        <v>270</v>
      </c>
      <c r="C21" s="5" t="s">
        <v>147</v>
      </c>
      <c r="D21" s="153"/>
      <c r="E21" s="154"/>
      <c r="F21" s="77" t="s">
        <v>108</v>
      </c>
      <c r="G21" s="78"/>
      <c r="H21" s="78"/>
      <c r="I21" s="78"/>
      <c r="J21" s="78"/>
      <c r="K21" s="78"/>
      <c r="L21" s="79"/>
      <c r="M21" s="25"/>
      <c r="N21" s="25"/>
      <c r="O21" s="25"/>
      <c r="P21" s="25"/>
    </row>
    <row r="22" spans="1:17" ht="33" x14ac:dyDescent="0.35">
      <c r="A22" s="75"/>
      <c r="B22" s="28" t="s">
        <v>268</v>
      </c>
      <c r="C22" s="5" t="s">
        <v>148</v>
      </c>
      <c r="D22" s="153"/>
      <c r="E22" s="154"/>
      <c r="F22" s="6" t="s">
        <v>13</v>
      </c>
      <c r="G22" s="6" t="s">
        <v>14</v>
      </c>
      <c r="H22" s="6"/>
      <c r="I22" s="6"/>
      <c r="J22" s="6"/>
      <c r="K22" s="6"/>
      <c r="L22" s="6"/>
      <c r="M22" s="25"/>
      <c r="N22" s="25"/>
      <c r="O22" s="25"/>
      <c r="P22" s="25"/>
      <c r="Q22" s="21" t="s">
        <v>222</v>
      </c>
    </row>
    <row r="23" spans="1:17" ht="16.5" x14ac:dyDescent="0.35">
      <c r="A23" s="75"/>
      <c r="B23" s="28" t="s">
        <v>270</v>
      </c>
      <c r="C23" s="5" t="s">
        <v>149</v>
      </c>
      <c r="D23" s="153"/>
      <c r="E23" s="154"/>
      <c r="F23" s="77" t="s">
        <v>108</v>
      </c>
      <c r="G23" s="78"/>
      <c r="H23" s="78"/>
      <c r="I23" s="78"/>
      <c r="J23" s="78"/>
      <c r="K23" s="78"/>
      <c r="L23" s="79"/>
      <c r="M23" s="25"/>
      <c r="N23" s="25"/>
      <c r="O23" s="25"/>
      <c r="P23" s="25"/>
    </row>
    <row r="24" spans="1:17" ht="16.5" x14ac:dyDescent="0.35">
      <c r="A24" s="75"/>
      <c r="B24" s="28" t="s">
        <v>268</v>
      </c>
      <c r="C24" s="5" t="s">
        <v>150</v>
      </c>
      <c r="D24" s="153"/>
      <c r="E24" s="154"/>
      <c r="F24" s="6" t="s">
        <v>151</v>
      </c>
      <c r="G24" s="6" t="s">
        <v>152</v>
      </c>
      <c r="H24" s="6" t="s">
        <v>153</v>
      </c>
      <c r="I24" s="6" t="s">
        <v>154</v>
      </c>
      <c r="J24" s="6" t="s">
        <v>155</v>
      </c>
      <c r="K24" s="6"/>
      <c r="L24" s="6"/>
      <c r="M24" s="25"/>
      <c r="N24" s="25"/>
      <c r="O24" s="25"/>
      <c r="P24" s="25"/>
    </row>
    <row r="25" spans="1:17" ht="16.5" x14ac:dyDescent="0.35">
      <c r="A25" s="75"/>
      <c r="B25" s="28" t="s">
        <v>268</v>
      </c>
      <c r="C25" s="5" t="s">
        <v>156</v>
      </c>
      <c r="D25" s="153"/>
      <c r="E25" s="154"/>
      <c r="F25" s="6" t="s">
        <v>151</v>
      </c>
      <c r="G25" s="6" t="s">
        <v>157</v>
      </c>
      <c r="H25" s="6" t="s">
        <v>158</v>
      </c>
      <c r="I25" s="6" t="s">
        <v>159</v>
      </c>
      <c r="J25" s="6" t="s">
        <v>160</v>
      </c>
      <c r="K25" s="6"/>
      <c r="L25" s="6"/>
      <c r="M25" s="25"/>
      <c r="N25" s="25"/>
      <c r="O25" s="25"/>
      <c r="P25" s="25"/>
    </row>
    <row r="26" spans="1:17" ht="16.5" x14ac:dyDescent="0.35">
      <c r="A26" s="75"/>
      <c r="B26" s="28" t="s">
        <v>268</v>
      </c>
      <c r="C26" s="5" t="s">
        <v>161</v>
      </c>
      <c r="D26" s="153"/>
      <c r="E26" s="154"/>
      <c r="F26" s="6" t="s">
        <v>13</v>
      </c>
      <c r="G26" s="6" t="s">
        <v>14</v>
      </c>
      <c r="H26" s="6"/>
      <c r="I26" s="6"/>
      <c r="J26" s="6"/>
      <c r="K26" s="6"/>
      <c r="L26" s="6"/>
      <c r="M26" s="25"/>
      <c r="N26" s="25"/>
      <c r="O26" s="25"/>
      <c r="P26" s="25"/>
    </row>
    <row r="27" spans="1:17" ht="16.5" x14ac:dyDescent="0.35">
      <c r="A27" s="75"/>
      <c r="B27" s="28" t="s">
        <v>270</v>
      </c>
      <c r="C27" s="5" t="s">
        <v>162</v>
      </c>
      <c r="D27" s="153"/>
      <c r="E27" s="154"/>
      <c r="F27" s="77" t="s">
        <v>108</v>
      </c>
      <c r="G27" s="78"/>
      <c r="H27" s="78"/>
      <c r="I27" s="78"/>
      <c r="J27" s="78"/>
      <c r="K27" s="78"/>
      <c r="L27" s="79"/>
      <c r="M27" s="25"/>
      <c r="N27" s="25"/>
      <c r="O27" s="25"/>
      <c r="P27" s="25"/>
    </row>
    <row r="28" spans="1:17" ht="33" x14ac:dyDescent="0.35">
      <c r="A28" s="75"/>
      <c r="B28" s="28" t="s">
        <v>268</v>
      </c>
      <c r="C28" s="5" t="s">
        <v>163</v>
      </c>
      <c r="D28" s="153"/>
      <c r="E28" s="154"/>
      <c r="F28" s="6" t="s">
        <v>13</v>
      </c>
      <c r="G28" s="6" t="s">
        <v>14</v>
      </c>
      <c r="H28" s="6"/>
      <c r="I28" s="6"/>
      <c r="J28" s="6"/>
      <c r="K28" s="6"/>
      <c r="L28" s="6"/>
      <c r="M28" s="25"/>
      <c r="N28" s="25"/>
      <c r="O28" s="25"/>
      <c r="P28" s="25"/>
    </row>
    <row r="29" spans="1:17" ht="33" x14ac:dyDescent="0.35">
      <c r="A29" s="75"/>
      <c r="B29" s="28" t="s">
        <v>270</v>
      </c>
      <c r="C29" s="5" t="s">
        <v>164</v>
      </c>
      <c r="D29" s="153"/>
      <c r="E29" s="154"/>
      <c r="F29" s="77" t="s">
        <v>108</v>
      </c>
      <c r="G29" s="78"/>
      <c r="H29" s="78"/>
      <c r="I29" s="78"/>
      <c r="J29" s="78"/>
      <c r="K29" s="78"/>
      <c r="L29" s="79"/>
      <c r="M29" s="25"/>
      <c r="N29" s="25"/>
      <c r="O29" s="25"/>
      <c r="P29" s="25"/>
    </row>
    <row r="30" spans="1:17" x14ac:dyDescent="0.35">
      <c r="A30" s="12"/>
      <c r="B30" s="12"/>
    </row>
    <row r="31" spans="1:17" x14ac:dyDescent="0.35">
      <c r="A31" s="12"/>
      <c r="B31" s="12"/>
    </row>
    <row r="32" spans="1:17" x14ac:dyDescent="0.35">
      <c r="A32" s="12"/>
      <c r="B32" s="12"/>
    </row>
    <row r="33" spans="1:2" x14ac:dyDescent="0.35">
      <c r="A33" s="12"/>
      <c r="B33" s="12"/>
    </row>
    <row r="34" spans="1:2" x14ac:dyDescent="0.35">
      <c r="A34" s="12"/>
      <c r="B34" s="12"/>
    </row>
    <row r="35" spans="1:2" x14ac:dyDescent="0.35">
      <c r="A35" s="12"/>
      <c r="B35" s="12"/>
    </row>
    <row r="36" spans="1:2" x14ac:dyDescent="0.35">
      <c r="A36" s="12"/>
      <c r="B36" s="12"/>
    </row>
    <row r="37" spans="1:2" x14ac:dyDescent="0.35">
      <c r="A37" s="12"/>
      <c r="B37" s="12"/>
    </row>
    <row r="38" spans="1:2" x14ac:dyDescent="0.35">
      <c r="A38" s="12"/>
      <c r="B38" s="12"/>
    </row>
    <row r="39" spans="1:2" x14ac:dyDescent="0.35">
      <c r="A39" s="12"/>
      <c r="B39" s="12"/>
    </row>
    <row r="40" spans="1:2" x14ac:dyDescent="0.35">
      <c r="A40" s="12"/>
      <c r="B40" s="12"/>
    </row>
    <row r="41" spans="1:2" x14ac:dyDescent="0.35">
      <c r="A41" s="12"/>
      <c r="B41" s="12"/>
    </row>
    <row r="42" spans="1:2" x14ac:dyDescent="0.35">
      <c r="A42" s="12"/>
      <c r="B42" s="12"/>
    </row>
    <row r="43" spans="1:2" x14ac:dyDescent="0.35">
      <c r="A43" s="12"/>
      <c r="B43" s="12"/>
    </row>
    <row r="44" spans="1:2" x14ac:dyDescent="0.35">
      <c r="A44" s="12"/>
      <c r="B44" s="12"/>
    </row>
    <row r="45" spans="1:2" x14ac:dyDescent="0.35">
      <c r="A45" s="12"/>
      <c r="B45" s="12"/>
    </row>
  </sheetData>
  <sheetProtection algorithmName="SHA-512" hashValue="A9yiaXgs4vD3Jhi7Ea9oeild6Er10LpABTTUGubx7wV91rSaU7GcyFfxO/1uxy4n49YhSdM61hmUCB5wCkxmnQ==" saltValue="rqQr38DpGzbE+VJbgmopBw==" spinCount="100000" sheet="1" objects="1" scenarios="1"/>
  <autoFilter ref="A1:E29"/>
  <mergeCells count="19">
    <mergeCell ref="F21:L21"/>
    <mergeCell ref="F23:L23"/>
    <mergeCell ref="F27:L27"/>
    <mergeCell ref="F29:L29"/>
    <mergeCell ref="H4:L4"/>
    <mergeCell ref="K6:L6"/>
    <mergeCell ref="F15:L15"/>
    <mergeCell ref="F13:L13"/>
    <mergeCell ref="F17:L17"/>
    <mergeCell ref="F1:L1"/>
    <mergeCell ref="F2:L2"/>
    <mergeCell ref="F3:L3"/>
    <mergeCell ref="F5:L5"/>
    <mergeCell ref="F9:L9"/>
    <mergeCell ref="A2:A7"/>
    <mergeCell ref="A8:A9"/>
    <mergeCell ref="A10:A15"/>
    <mergeCell ref="A16:A17"/>
    <mergeCell ref="A18:A29"/>
  </mergeCells>
  <dataValidations count="10">
    <dataValidation type="list" allowBlank="1" showInputMessage="1" showErrorMessage="1" sqref="D4">
      <formula1>$F$4:$G$4</formula1>
    </dataValidation>
    <dataValidation type="list" allowBlank="1" showInputMessage="1" showErrorMessage="1" sqref="D6">
      <formula1>$F$6:$J$6</formula1>
    </dataValidation>
    <dataValidation type="list" allowBlank="1" showInputMessage="1" showErrorMessage="1" sqref="D7">
      <formula1>$F$7:$I$7</formula1>
    </dataValidation>
    <dataValidation type="list" allowBlank="1" showInputMessage="1" showErrorMessage="1" sqref="D8 D28 D26 D22 D20 D14 D10">
      <formula1>$F$8:$G$8</formula1>
    </dataValidation>
    <dataValidation type="list" allowBlank="1" showInputMessage="1" showErrorMessage="1" sqref="D12:D13">
      <formula1>$F$12:$L$12</formula1>
    </dataValidation>
    <dataValidation type="list" allowBlank="1" showInputMessage="1" showErrorMessage="1" sqref="D16">
      <formula1>$F$16:$K$16</formula1>
    </dataValidation>
    <dataValidation type="list" allowBlank="1" showInputMessage="1" showErrorMessage="1" sqref="D18:D19">
      <formula1>$F$18:$J$18</formula1>
    </dataValidation>
    <dataValidation type="list" allowBlank="1" showInputMessage="1" showErrorMessage="1" sqref="D24">
      <formula1>$F$24:$J$24</formula1>
    </dataValidation>
    <dataValidation type="list" allowBlank="1" showInputMessage="1" showErrorMessage="1" sqref="D25">
      <formula1>$F$25:$J$25</formula1>
    </dataValidation>
    <dataValidation type="list" allowBlank="1" showInputMessage="1" showErrorMessage="1" sqref="E6:E29">
      <formula1>$N$2:$P$2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rightToLeft="1" topLeftCell="A26" workbookViewId="0">
      <selection activeCell="B29" sqref="B29:B30"/>
    </sheetView>
  </sheetViews>
  <sheetFormatPr defaultRowHeight="14.5" x14ac:dyDescent="0.35"/>
  <cols>
    <col min="1" max="1" width="56.1796875" bestFit="1" customWidth="1"/>
    <col min="2" max="2" width="22.6328125" customWidth="1"/>
    <col min="3" max="3" width="8.81640625" hidden="1" customWidth="1"/>
    <col min="4" max="7" width="0" hidden="1" customWidth="1"/>
    <col min="8" max="8" width="12.26953125" bestFit="1" customWidth="1"/>
  </cols>
  <sheetData>
    <row r="1" spans="1:23" ht="42" customHeight="1" x14ac:dyDescent="0.35">
      <c r="A1" s="89" t="s">
        <v>199</v>
      </c>
      <c r="B1" s="90"/>
      <c r="C1" s="90"/>
      <c r="D1" s="90"/>
      <c r="E1" s="90"/>
      <c r="F1" s="90"/>
      <c r="G1" s="90"/>
      <c r="H1" s="91"/>
    </row>
    <row r="2" spans="1:23" ht="42" customHeight="1" x14ac:dyDescent="0.35">
      <c r="A2" s="7" t="s">
        <v>201</v>
      </c>
      <c r="B2" s="8" t="s">
        <v>202</v>
      </c>
      <c r="C2" s="80" t="s">
        <v>204</v>
      </c>
      <c r="D2" s="81"/>
      <c r="E2" s="81"/>
      <c r="F2" s="81"/>
      <c r="G2" s="82"/>
      <c r="H2" s="8" t="s">
        <v>284</v>
      </c>
    </row>
    <row r="3" spans="1:23" ht="42" customHeight="1" x14ac:dyDescent="0.35">
      <c r="A3" s="86" t="s">
        <v>285</v>
      </c>
      <c r="B3" s="87"/>
      <c r="C3" s="87"/>
      <c r="D3" s="87"/>
      <c r="E3" s="87"/>
      <c r="F3" s="87"/>
      <c r="G3" s="87"/>
      <c r="H3" s="88"/>
    </row>
    <row r="4" spans="1:23" ht="21" customHeight="1" x14ac:dyDescent="0.35">
      <c r="A4" s="7" t="s">
        <v>165</v>
      </c>
      <c r="B4" s="156"/>
      <c r="C4" s="8">
        <v>1</v>
      </c>
      <c r="D4" s="8">
        <v>2</v>
      </c>
      <c r="E4" s="8">
        <v>3</v>
      </c>
      <c r="F4" s="80">
        <v>4</v>
      </c>
      <c r="G4" s="82"/>
      <c r="H4" s="83" t="s">
        <v>227</v>
      </c>
      <c r="U4">
        <v>3</v>
      </c>
      <c r="V4">
        <v>2</v>
      </c>
      <c r="W4">
        <v>1</v>
      </c>
    </row>
    <row r="5" spans="1:23" ht="21" x14ac:dyDescent="0.35">
      <c r="A5" s="7" t="s">
        <v>166</v>
      </c>
      <c r="B5" s="156"/>
      <c r="C5" s="8">
        <v>1</v>
      </c>
      <c r="D5" s="8">
        <v>2</v>
      </c>
      <c r="E5" s="8">
        <v>3</v>
      </c>
      <c r="F5" s="80">
        <v>4</v>
      </c>
      <c r="G5" s="82"/>
      <c r="H5" s="84"/>
    </row>
    <row r="6" spans="1:23" ht="21" x14ac:dyDescent="0.35">
      <c r="A6" s="7" t="s">
        <v>167</v>
      </c>
      <c r="B6" s="156"/>
      <c r="C6" s="8">
        <v>1</v>
      </c>
      <c r="D6" s="8">
        <v>2</v>
      </c>
      <c r="E6" s="8">
        <v>3</v>
      </c>
      <c r="F6" s="80">
        <v>4</v>
      </c>
      <c r="G6" s="82"/>
      <c r="H6" s="84"/>
    </row>
    <row r="7" spans="1:23" ht="21" x14ac:dyDescent="0.35">
      <c r="A7" s="7" t="s">
        <v>168</v>
      </c>
      <c r="B7" s="156"/>
      <c r="C7" s="8">
        <v>1</v>
      </c>
      <c r="D7" s="8">
        <v>2</v>
      </c>
      <c r="E7" s="8">
        <v>3</v>
      </c>
      <c r="F7" s="80">
        <v>4</v>
      </c>
      <c r="G7" s="82"/>
      <c r="H7" s="84"/>
    </row>
    <row r="8" spans="1:23" ht="21" x14ac:dyDescent="0.35">
      <c r="A8" s="7" t="s">
        <v>169</v>
      </c>
      <c r="B8" s="156"/>
      <c r="C8" s="8">
        <v>1</v>
      </c>
      <c r="D8" s="8">
        <v>2</v>
      </c>
      <c r="E8" s="8">
        <v>3</v>
      </c>
      <c r="F8" s="80">
        <v>4</v>
      </c>
      <c r="G8" s="82"/>
      <c r="H8" s="84"/>
    </row>
    <row r="9" spans="1:23" ht="21" x14ac:dyDescent="0.35">
      <c r="A9" s="7" t="s">
        <v>170</v>
      </c>
      <c r="B9" s="156"/>
      <c r="C9" s="8">
        <v>1</v>
      </c>
      <c r="D9" s="8">
        <v>2</v>
      </c>
      <c r="E9" s="8">
        <v>3</v>
      </c>
      <c r="F9" s="80">
        <v>4</v>
      </c>
      <c r="G9" s="82"/>
      <c r="H9" s="84"/>
    </row>
    <row r="10" spans="1:23" ht="21" x14ac:dyDescent="0.35">
      <c r="A10" s="7" t="s">
        <v>171</v>
      </c>
      <c r="B10" s="156"/>
      <c r="C10" s="8">
        <v>1</v>
      </c>
      <c r="D10" s="8">
        <v>2</v>
      </c>
      <c r="E10" s="8">
        <v>3</v>
      </c>
      <c r="F10" s="80">
        <v>4</v>
      </c>
      <c r="G10" s="82"/>
      <c r="H10" s="84"/>
    </row>
    <row r="11" spans="1:23" ht="21" x14ac:dyDescent="0.35">
      <c r="A11" s="7" t="s">
        <v>172</v>
      </c>
      <c r="B11" s="156"/>
      <c r="C11" s="8">
        <v>1</v>
      </c>
      <c r="D11" s="8">
        <v>2</v>
      </c>
      <c r="E11" s="8">
        <v>3</v>
      </c>
      <c r="F11" s="80">
        <v>4</v>
      </c>
      <c r="G11" s="82"/>
      <c r="H11" s="84"/>
    </row>
    <row r="12" spans="1:23" ht="21" x14ac:dyDescent="0.35">
      <c r="A12" s="7" t="s">
        <v>173</v>
      </c>
      <c r="B12" s="156"/>
      <c r="C12" s="8">
        <v>1</v>
      </c>
      <c r="D12" s="8">
        <v>2</v>
      </c>
      <c r="E12" s="8">
        <v>3</v>
      </c>
      <c r="F12" s="80">
        <v>4</v>
      </c>
      <c r="G12" s="82"/>
      <c r="H12" s="84"/>
    </row>
    <row r="13" spans="1:23" ht="21" x14ac:dyDescent="0.35">
      <c r="A13" s="7" t="s">
        <v>174</v>
      </c>
      <c r="B13" s="156"/>
      <c r="C13" s="8">
        <v>1</v>
      </c>
      <c r="D13" s="8">
        <v>2</v>
      </c>
      <c r="E13" s="8">
        <v>3</v>
      </c>
      <c r="F13" s="80">
        <v>4</v>
      </c>
      <c r="G13" s="82"/>
      <c r="H13" s="84"/>
    </row>
    <row r="14" spans="1:23" ht="21" x14ac:dyDescent="0.35">
      <c r="A14" s="7" t="s">
        <v>175</v>
      </c>
      <c r="B14" s="156"/>
      <c r="C14" s="8">
        <v>1</v>
      </c>
      <c r="D14" s="8">
        <v>2</v>
      </c>
      <c r="E14" s="8">
        <v>3</v>
      </c>
      <c r="F14" s="80">
        <v>4</v>
      </c>
      <c r="G14" s="82"/>
      <c r="H14" s="84"/>
    </row>
    <row r="15" spans="1:23" ht="21" x14ac:dyDescent="0.35">
      <c r="A15" s="7" t="s">
        <v>176</v>
      </c>
      <c r="B15" s="156"/>
      <c r="C15" s="8">
        <v>1</v>
      </c>
      <c r="D15" s="8">
        <v>2</v>
      </c>
      <c r="E15" s="8">
        <v>3</v>
      </c>
      <c r="F15" s="80">
        <v>4</v>
      </c>
      <c r="G15" s="82"/>
      <c r="H15" s="84"/>
    </row>
    <row r="16" spans="1:23" ht="21" x14ac:dyDescent="0.35">
      <c r="A16" s="7" t="s">
        <v>177</v>
      </c>
      <c r="B16" s="156"/>
      <c r="C16" s="8">
        <v>1</v>
      </c>
      <c r="D16" s="8">
        <v>2</v>
      </c>
      <c r="E16" s="8">
        <v>3</v>
      </c>
      <c r="F16" s="80">
        <v>4</v>
      </c>
      <c r="G16" s="82"/>
      <c r="H16" s="84"/>
    </row>
    <row r="17" spans="1:8" ht="21" x14ac:dyDescent="0.35">
      <c r="A17" s="7" t="s">
        <v>178</v>
      </c>
      <c r="B17" s="156"/>
      <c r="C17" s="8">
        <v>1</v>
      </c>
      <c r="D17" s="8">
        <v>2</v>
      </c>
      <c r="E17" s="8">
        <v>3</v>
      </c>
      <c r="F17" s="80">
        <v>4</v>
      </c>
      <c r="G17" s="82"/>
      <c r="H17" s="84"/>
    </row>
    <row r="18" spans="1:8" ht="21" x14ac:dyDescent="0.35">
      <c r="A18" s="7" t="s">
        <v>179</v>
      </c>
      <c r="B18" s="156"/>
      <c r="C18" s="8">
        <v>1</v>
      </c>
      <c r="D18" s="8">
        <v>2</v>
      </c>
      <c r="E18" s="8">
        <v>3</v>
      </c>
      <c r="F18" s="80">
        <v>4</v>
      </c>
      <c r="G18" s="82"/>
      <c r="H18" s="84"/>
    </row>
    <row r="19" spans="1:8" ht="21" x14ac:dyDescent="0.35">
      <c r="A19" s="7" t="s">
        <v>238</v>
      </c>
      <c r="B19" s="156"/>
      <c r="C19" s="13"/>
      <c r="D19" s="14"/>
      <c r="E19" s="14"/>
      <c r="F19" s="14"/>
      <c r="G19" s="15"/>
      <c r="H19" s="85"/>
    </row>
    <row r="20" spans="1:8" ht="21" x14ac:dyDescent="0.35">
      <c r="A20" s="86" t="s">
        <v>286</v>
      </c>
      <c r="B20" s="87"/>
      <c r="C20" s="87"/>
      <c r="D20" s="87"/>
      <c r="E20" s="87"/>
      <c r="F20" s="87"/>
      <c r="G20" s="87"/>
      <c r="H20" s="88"/>
    </row>
    <row r="21" spans="1:8" ht="21" x14ac:dyDescent="0.35">
      <c r="A21" s="7" t="s">
        <v>180</v>
      </c>
      <c r="B21" s="156"/>
      <c r="C21" s="80" t="s">
        <v>26</v>
      </c>
      <c r="D21" s="81"/>
      <c r="E21" s="81"/>
      <c r="F21" s="81"/>
      <c r="G21" s="82"/>
      <c r="H21" s="8"/>
    </row>
    <row r="22" spans="1:8" ht="21" x14ac:dyDescent="0.35">
      <c r="A22" s="7" t="s">
        <v>181</v>
      </c>
      <c r="B22" s="156"/>
      <c r="C22" s="80" t="s">
        <v>26</v>
      </c>
      <c r="D22" s="81"/>
      <c r="E22" s="81"/>
      <c r="F22" s="81"/>
      <c r="G22" s="82"/>
      <c r="H22" s="8"/>
    </row>
    <row r="23" spans="1:8" ht="21" x14ac:dyDescent="0.35">
      <c r="A23" s="7" t="s">
        <v>182</v>
      </c>
      <c r="B23" s="156"/>
      <c r="C23" s="8" t="s">
        <v>183</v>
      </c>
      <c r="D23" s="8" t="s">
        <v>184</v>
      </c>
      <c r="E23" s="8" t="s">
        <v>185</v>
      </c>
      <c r="F23" s="8" t="s">
        <v>88</v>
      </c>
      <c r="G23" s="8" t="s">
        <v>205</v>
      </c>
      <c r="H23" s="8"/>
    </row>
    <row r="24" spans="1:8" ht="21" x14ac:dyDescent="0.35">
      <c r="A24" s="7" t="s">
        <v>186</v>
      </c>
      <c r="B24" s="156"/>
      <c r="C24" s="80" t="s">
        <v>26</v>
      </c>
      <c r="D24" s="81"/>
      <c r="E24" s="81"/>
      <c r="F24" s="81"/>
      <c r="G24" s="82"/>
      <c r="H24" s="8"/>
    </row>
    <row r="25" spans="1:8" ht="21" x14ac:dyDescent="0.35">
      <c r="A25" s="7" t="s">
        <v>187</v>
      </c>
      <c r="B25" s="156"/>
      <c r="C25" s="8" t="s">
        <v>188</v>
      </c>
      <c r="D25" s="8" t="s">
        <v>189</v>
      </c>
      <c r="E25" s="8" t="s">
        <v>190</v>
      </c>
      <c r="F25" s="8" t="s">
        <v>191</v>
      </c>
      <c r="G25" s="8" t="s">
        <v>192</v>
      </c>
      <c r="H25" s="8"/>
    </row>
    <row r="26" spans="1:8" ht="21" x14ac:dyDescent="0.35">
      <c r="A26" s="7" t="s">
        <v>193</v>
      </c>
      <c r="B26" s="156"/>
      <c r="C26" s="80" t="s">
        <v>13</v>
      </c>
      <c r="D26" s="81"/>
      <c r="E26" s="82"/>
      <c r="F26" s="80" t="s">
        <v>14</v>
      </c>
      <c r="G26" s="82"/>
      <c r="H26" s="8"/>
    </row>
    <row r="27" spans="1:8" ht="42" x14ac:dyDescent="0.35">
      <c r="A27" s="7" t="s">
        <v>194</v>
      </c>
      <c r="B27" s="156"/>
      <c r="C27" s="80" t="s">
        <v>26</v>
      </c>
      <c r="D27" s="81"/>
      <c r="E27" s="81"/>
      <c r="F27" s="81"/>
      <c r="G27" s="82"/>
      <c r="H27" s="8"/>
    </row>
    <row r="28" spans="1:8" ht="63" x14ac:dyDescent="0.35">
      <c r="A28" s="7" t="s">
        <v>299</v>
      </c>
      <c r="B28" s="155"/>
      <c r="C28" s="8" t="s">
        <v>196</v>
      </c>
      <c r="D28" s="80" t="s">
        <v>197</v>
      </c>
      <c r="E28" s="82"/>
      <c r="F28" s="80" t="s">
        <v>198</v>
      </c>
      <c r="G28" s="82"/>
      <c r="H28" s="8" t="s">
        <v>277</v>
      </c>
    </row>
    <row r="29" spans="1:8" ht="21" x14ac:dyDescent="0.35">
      <c r="A29" s="7" t="s">
        <v>195</v>
      </c>
      <c r="B29" s="156"/>
      <c r="C29" s="80" t="s">
        <v>26</v>
      </c>
      <c r="D29" s="81"/>
      <c r="E29" s="81"/>
      <c r="F29" s="81"/>
      <c r="G29" s="82"/>
      <c r="H29" s="8"/>
    </row>
    <row r="30" spans="1:8" ht="42" x14ac:dyDescent="0.35">
      <c r="A30" s="11" t="s">
        <v>275</v>
      </c>
      <c r="B30" s="156"/>
      <c r="C30" s="80" t="s">
        <v>26</v>
      </c>
      <c r="D30" s="81"/>
      <c r="E30" s="81"/>
      <c r="F30" s="81"/>
      <c r="G30" s="82"/>
      <c r="H30" s="8" t="s">
        <v>275</v>
      </c>
    </row>
  </sheetData>
  <sheetProtection algorithmName="SHA-512" hashValue="xukKy6HwgKjShXYyjAJHHVc0AuMoEd+d4enGNdp2sDetqBaEnFlE9Vaf+u5ot/o9s7+tBPalrvbc8XDVN83xDw==" saltValue="l+dB3S0YbElV94aV93b5TA==" spinCount="100000" sheet="1" objects="1" scenarios="1"/>
  <mergeCells count="30">
    <mergeCell ref="C29:G29"/>
    <mergeCell ref="C26:E26"/>
    <mergeCell ref="F26:G26"/>
    <mergeCell ref="F11:G11"/>
    <mergeCell ref="F12:G12"/>
    <mergeCell ref="F28:G28"/>
    <mergeCell ref="D28:E28"/>
    <mergeCell ref="C24:G24"/>
    <mergeCell ref="C27:G27"/>
    <mergeCell ref="F6:G6"/>
    <mergeCell ref="F7:G7"/>
    <mergeCell ref="F8:G8"/>
    <mergeCell ref="F9:G9"/>
    <mergeCell ref="F10:G10"/>
    <mergeCell ref="C30:G30"/>
    <mergeCell ref="H4:H19"/>
    <mergeCell ref="A20:H20"/>
    <mergeCell ref="A3:H3"/>
    <mergeCell ref="A1:H1"/>
    <mergeCell ref="C2:G2"/>
    <mergeCell ref="C21:G21"/>
    <mergeCell ref="C22:G22"/>
    <mergeCell ref="F16:G16"/>
    <mergeCell ref="F17:G17"/>
    <mergeCell ref="F18:G18"/>
    <mergeCell ref="F13:G13"/>
    <mergeCell ref="F14:G14"/>
    <mergeCell ref="F15:G15"/>
    <mergeCell ref="F4:G4"/>
    <mergeCell ref="F5:G5"/>
  </mergeCells>
  <dataValidations count="2">
    <dataValidation type="list" allowBlank="1" showInputMessage="1" showErrorMessage="1" sqref="B4:B18">
      <formula1>$C$4:$G$4</formula1>
    </dataValidation>
    <dataValidation type="list" allowBlank="1" showInputMessage="1" showErrorMessage="1" sqref="B21:B27 B29:B30">
      <formula1>$U$4:$W$4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rightToLeft="1" topLeftCell="A3" zoomScale="76" workbookViewId="0">
      <selection activeCell="D20" sqref="D20"/>
    </sheetView>
  </sheetViews>
  <sheetFormatPr defaultRowHeight="14.5" x14ac:dyDescent="0.35"/>
  <cols>
    <col min="1" max="1" width="9.90625" style="29" bestFit="1" customWidth="1"/>
    <col min="2" max="2" width="22.6328125" style="29" bestFit="1" customWidth="1"/>
    <col min="3" max="3" width="22.6328125" style="29" customWidth="1"/>
    <col min="4" max="4" width="26" style="29" bestFit="1" customWidth="1"/>
    <col min="5" max="5" width="26" style="29" customWidth="1"/>
    <col min="6" max="8" width="26" customWidth="1"/>
    <col min="9" max="16384" width="8.7265625" style="29"/>
  </cols>
  <sheetData>
    <row r="1" spans="1:8" ht="16.5" x14ac:dyDescent="0.35">
      <c r="A1" s="9" t="s">
        <v>230</v>
      </c>
      <c r="B1" s="9" t="s">
        <v>206</v>
      </c>
      <c r="C1" s="9" t="s">
        <v>296</v>
      </c>
      <c r="D1" s="9" t="s">
        <v>207</v>
      </c>
      <c r="E1" s="9" t="s">
        <v>236</v>
      </c>
      <c r="F1" s="9" t="s">
        <v>237</v>
      </c>
      <c r="G1" s="9" t="s">
        <v>283</v>
      </c>
      <c r="H1" s="9" t="s">
        <v>297</v>
      </c>
    </row>
    <row r="2" spans="1:8" ht="16.5" x14ac:dyDescent="0.35">
      <c r="A2" s="111" t="s">
        <v>231</v>
      </c>
      <c r="B2" s="112" t="s">
        <v>208</v>
      </c>
      <c r="C2" s="113">
        <v>15</v>
      </c>
      <c r="D2" s="16" t="s">
        <v>209</v>
      </c>
      <c r="E2" s="33">
        <v>3</v>
      </c>
      <c r="F2" s="33">
        <f>'طالب التنفيذ'!E26+'طالب التنفيذ'!E28+'طالب التنفيذ'!E29+'طالب التنفيذ'!E30</f>
        <v>0</v>
      </c>
      <c r="G2" s="33">
        <f>F2/4/E2*F2</f>
        <v>0</v>
      </c>
      <c r="H2" s="97">
        <f>SUM(G2:G4)</f>
        <v>0</v>
      </c>
    </row>
    <row r="3" spans="1:8" ht="16.5" x14ac:dyDescent="0.35">
      <c r="A3" s="111"/>
      <c r="B3" s="112"/>
      <c r="C3" s="114"/>
      <c r="D3" s="16" t="s">
        <v>210</v>
      </c>
      <c r="E3" s="33">
        <v>7</v>
      </c>
      <c r="F3" s="33">
        <f>'طالب التنفيذ'!E31+'طالب التنفيذ'!E33</f>
        <v>0</v>
      </c>
      <c r="G3" s="42">
        <f>F3/2/E3*E3</f>
        <v>0</v>
      </c>
      <c r="H3" s="97"/>
    </row>
    <row r="4" spans="1:8" ht="16.5" x14ac:dyDescent="0.35">
      <c r="A4" s="111"/>
      <c r="B4" s="112"/>
      <c r="C4" s="115"/>
      <c r="D4" s="16" t="s">
        <v>211</v>
      </c>
      <c r="E4" s="33">
        <v>5</v>
      </c>
      <c r="F4" s="33">
        <f>'طالب التنفيذ'!E33</f>
        <v>0</v>
      </c>
      <c r="G4" s="42">
        <f>F4/E4*E4</f>
        <v>0</v>
      </c>
      <c r="H4" s="97"/>
    </row>
    <row r="5" spans="1:8" ht="16.5" x14ac:dyDescent="0.35">
      <c r="A5" s="111"/>
      <c r="B5" s="116" t="s">
        <v>212</v>
      </c>
      <c r="C5" s="117">
        <v>10</v>
      </c>
      <c r="D5" s="17" t="s">
        <v>213</v>
      </c>
      <c r="E5" s="34">
        <v>4</v>
      </c>
      <c r="F5" s="34">
        <f>'طالب التنفيذ'!E45+'طالب التنفيذ'!E48+'طالب التنفيذ'!E49</f>
        <v>0</v>
      </c>
      <c r="G5" s="34">
        <f>F5/E5/3*3</f>
        <v>0</v>
      </c>
      <c r="H5" s="98">
        <f>SUM(G5:G8)</f>
        <v>0</v>
      </c>
    </row>
    <row r="6" spans="1:8" ht="16.5" x14ac:dyDescent="0.35">
      <c r="A6" s="111"/>
      <c r="B6" s="116"/>
      <c r="C6" s="118"/>
      <c r="D6" s="17" t="s">
        <v>214</v>
      </c>
      <c r="E6" s="34">
        <v>3</v>
      </c>
      <c r="F6" s="34">
        <f>'طالب التنفيذ'!E46</f>
        <v>0</v>
      </c>
      <c r="G6" s="34">
        <f>F6/1/3*3</f>
        <v>0</v>
      </c>
      <c r="H6" s="98"/>
    </row>
    <row r="7" spans="1:8" ht="16.5" x14ac:dyDescent="0.35">
      <c r="A7" s="111"/>
      <c r="B7" s="116"/>
      <c r="C7" s="118"/>
      <c r="D7" s="17" t="s">
        <v>215</v>
      </c>
      <c r="E7" s="34">
        <v>2</v>
      </c>
      <c r="F7" s="34">
        <f>'طالب التنفيذ'!E52+'طالب التنفيذ'!E53</f>
        <v>0</v>
      </c>
      <c r="G7" s="34">
        <f>F7/2/3*2</f>
        <v>0</v>
      </c>
      <c r="H7" s="98"/>
    </row>
    <row r="8" spans="1:8" ht="16.5" x14ac:dyDescent="0.35">
      <c r="A8" s="111"/>
      <c r="B8" s="116"/>
      <c r="C8" s="119"/>
      <c r="D8" s="17" t="s">
        <v>216</v>
      </c>
      <c r="E8" s="34">
        <v>2</v>
      </c>
      <c r="F8" s="34">
        <f>'طالب التنفيذ'!E37</f>
        <v>0</v>
      </c>
      <c r="G8" s="34">
        <f>F8/1/3*2</f>
        <v>0</v>
      </c>
      <c r="H8" s="98"/>
    </row>
    <row r="9" spans="1:8" ht="16.5" x14ac:dyDescent="0.35">
      <c r="A9" s="120" t="s">
        <v>232</v>
      </c>
      <c r="B9" s="121" t="s">
        <v>272</v>
      </c>
      <c r="C9" s="124">
        <v>15</v>
      </c>
      <c r="D9" s="18" t="s">
        <v>209</v>
      </c>
      <c r="E9" s="35">
        <v>5</v>
      </c>
      <c r="F9" s="35">
        <f>'المنفذ ضده'!E22+'المنفذ ضده'!E23+'المنفذ ضده'!E24</f>
        <v>0</v>
      </c>
      <c r="G9" s="35">
        <f>F9/3/3*5</f>
        <v>0</v>
      </c>
      <c r="H9" s="99">
        <f>SUM(G9:G11)</f>
        <v>0</v>
      </c>
    </row>
    <row r="10" spans="1:8" ht="16.5" x14ac:dyDescent="0.35">
      <c r="A10" s="120"/>
      <c r="B10" s="122"/>
      <c r="C10" s="125"/>
      <c r="D10" s="18" t="s">
        <v>210</v>
      </c>
      <c r="E10" s="35">
        <v>5</v>
      </c>
      <c r="F10" s="35">
        <f>'المنفذ ضده'!E25</f>
        <v>0</v>
      </c>
      <c r="G10" s="35">
        <f>F10/1/3*5</f>
        <v>0</v>
      </c>
      <c r="H10" s="99"/>
    </row>
    <row r="11" spans="1:8" ht="16.5" x14ac:dyDescent="0.35">
      <c r="A11" s="120"/>
      <c r="B11" s="123"/>
      <c r="C11" s="126"/>
      <c r="D11" s="18" t="s">
        <v>273</v>
      </c>
      <c r="E11" s="35">
        <v>5</v>
      </c>
      <c r="F11" s="35">
        <f>'المنفذ ضده'!E27</f>
        <v>0</v>
      </c>
      <c r="G11" s="35">
        <f>F11/1/3*5</f>
        <v>0</v>
      </c>
      <c r="H11" s="99"/>
    </row>
    <row r="12" spans="1:8" ht="16.5" x14ac:dyDescent="0.35">
      <c r="A12" s="120"/>
      <c r="B12" s="127" t="s">
        <v>217</v>
      </c>
      <c r="C12" s="128">
        <v>10</v>
      </c>
      <c r="D12" s="19" t="s">
        <v>218</v>
      </c>
      <c r="E12" s="36">
        <v>4</v>
      </c>
      <c r="F12" s="36">
        <f>'المنفذ ضده'!E29</f>
        <v>0</v>
      </c>
      <c r="G12" s="36">
        <f>F12/1/3*3</f>
        <v>0</v>
      </c>
      <c r="H12" s="100">
        <f>SUM(G12:G14)</f>
        <v>0</v>
      </c>
    </row>
    <row r="13" spans="1:8" ht="16.5" x14ac:dyDescent="0.35">
      <c r="A13" s="120"/>
      <c r="B13" s="127"/>
      <c r="C13" s="129"/>
      <c r="D13" s="19" t="s">
        <v>216</v>
      </c>
      <c r="E13" s="36">
        <v>3</v>
      </c>
      <c r="F13" s="36">
        <f>'المنفذ ضده'!E30</f>
        <v>0</v>
      </c>
      <c r="G13" s="36">
        <f>F13/1/3*2</f>
        <v>0</v>
      </c>
      <c r="H13" s="100"/>
    </row>
    <row r="14" spans="1:8" ht="16.5" x14ac:dyDescent="0.35">
      <c r="A14" s="120"/>
      <c r="B14" s="127"/>
      <c r="C14" s="129"/>
      <c r="D14" s="19" t="s">
        <v>219</v>
      </c>
      <c r="E14" s="36">
        <v>5</v>
      </c>
      <c r="F14" s="36">
        <f>'المنفذ ضده'!E33</f>
        <v>0</v>
      </c>
      <c r="G14" s="36">
        <f>F14/1/3*5</f>
        <v>0</v>
      </c>
      <c r="H14" s="100"/>
    </row>
    <row r="15" spans="1:8" ht="16.5" x14ac:dyDescent="0.35">
      <c r="A15" s="102" t="s">
        <v>233</v>
      </c>
      <c r="B15" s="103" t="s">
        <v>220</v>
      </c>
      <c r="C15" s="104">
        <v>20</v>
      </c>
      <c r="D15" s="21" t="s">
        <v>221</v>
      </c>
      <c r="E15" s="37">
        <v>7</v>
      </c>
      <c r="F15" s="37">
        <f>الطفل!E8+الطفل!E12</f>
        <v>0</v>
      </c>
      <c r="G15" s="37">
        <f>F15/2/3*7</f>
        <v>0</v>
      </c>
      <c r="H15" s="101">
        <f>SUM(G15:G18)</f>
        <v>0</v>
      </c>
    </row>
    <row r="16" spans="1:8" ht="16.5" x14ac:dyDescent="0.35">
      <c r="A16" s="102"/>
      <c r="B16" s="103"/>
      <c r="C16" s="105"/>
      <c r="D16" s="21" t="s">
        <v>222</v>
      </c>
      <c r="E16" s="37">
        <v>5</v>
      </c>
      <c r="F16" s="37">
        <f>الطفل!E22</f>
        <v>0</v>
      </c>
      <c r="G16" s="37">
        <f>F16/1/3*5</f>
        <v>0</v>
      </c>
      <c r="H16" s="101"/>
    </row>
    <row r="17" spans="1:8" ht="16.5" x14ac:dyDescent="0.35">
      <c r="A17" s="102"/>
      <c r="B17" s="103"/>
      <c r="C17" s="105"/>
      <c r="D17" s="21" t="s">
        <v>223</v>
      </c>
      <c r="E17" s="37">
        <v>4</v>
      </c>
      <c r="F17" s="37">
        <f>الطفل!E14+الطفل!E16</f>
        <v>0</v>
      </c>
      <c r="G17" s="37">
        <f>F17/2/3*4</f>
        <v>0</v>
      </c>
      <c r="H17" s="101"/>
    </row>
    <row r="18" spans="1:8" ht="16.5" x14ac:dyDescent="0.35">
      <c r="A18" s="102"/>
      <c r="B18" s="103"/>
      <c r="C18" s="106"/>
      <c r="D18" s="21" t="s">
        <v>274</v>
      </c>
      <c r="E18" s="37">
        <v>4</v>
      </c>
      <c r="F18" s="37">
        <f>الطفل!E8</f>
        <v>0</v>
      </c>
      <c r="G18" s="37">
        <f>F18/1/3*4</f>
        <v>0</v>
      </c>
      <c r="H18" s="101"/>
    </row>
    <row r="19" spans="1:8" ht="16.5" x14ac:dyDescent="0.35">
      <c r="A19" s="102"/>
      <c r="B19" s="20" t="s">
        <v>224</v>
      </c>
      <c r="C19" s="41">
        <v>5</v>
      </c>
      <c r="D19" s="22" t="s">
        <v>225</v>
      </c>
      <c r="E19" s="38">
        <v>5</v>
      </c>
      <c r="F19" s="38">
        <f>الطفل!E18+الطفل!E19</f>
        <v>0</v>
      </c>
      <c r="G19" s="41">
        <f>F19/2/3*5</f>
        <v>0</v>
      </c>
      <c r="H19" s="41">
        <f>G19</f>
        <v>0</v>
      </c>
    </row>
    <row r="20" spans="1:8" ht="16.5" x14ac:dyDescent="0.35">
      <c r="A20" s="107" t="s">
        <v>234</v>
      </c>
      <c r="B20" s="62" t="s">
        <v>226</v>
      </c>
      <c r="C20" s="61">
        <v>10</v>
      </c>
      <c r="D20" s="23" t="s">
        <v>227</v>
      </c>
      <c r="E20" s="39">
        <v>6</v>
      </c>
      <c r="F20" s="39">
        <f>'الرأي الفني'!B19</f>
        <v>0</v>
      </c>
      <c r="G20" s="51">
        <f>F20/15/4*6</f>
        <v>0</v>
      </c>
      <c r="H20" s="61">
        <f>SUM(G20:G20)</f>
        <v>0</v>
      </c>
    </row>
    <row r="21" spans="1:8" ht="16.5" x14ac:dyDescent="0.35">
      <c r="A21" s="107"/>
      <c r="B21" s="109" t="s">
        <v>229</v>
      </c>
      <c r="C21" s="94">
        <v>15</v>
      </c>
      <c r="D21" s="24" t="s">
        <v>277</v>
      </c>
      <c r="E21" s="40">
        <v>10</v>
      </c>
      <c r="F21" s="40">
        <f>'الرأي الفني'!B29</f>
        <v>0</v>
      </c>
      <c r="G21" s="52">
        <f>F21/3*10</f>
        <v>0</v>
      </c>
      <c r="H21" s="94">
        <f>SUM(G21:G22)</f>
        <v>0</v>
      </c>
    </row>
    <row r="22" spans="1:8" ht="16.5" x14ac:dyDescent="0.35">
      <c r="A22" s="107"/>
      <c r="B22" s="110"/>
      <c r="C22" s="95"/>
      <c r="D22" s="24" t="s">
        <v>275</v>
      </c>
      <c r="E22" s="40">
        <v>6</v>
      </c>
      <c r="F22" s="40">
        <f>'الرأي الفني'!B30</f>
        <v>0</v>
      </c>
      <c r="G22" s="53">
        <f>F22/3*5</f>
        <v>0</v>
      </c>
      <c r="H22" s="95"/>
    </row>
    <row r="23" spans="1:8" x14ac:dyDescent="0.35">
      <c r="A23" s="96" t="s">
        <v>238</v>
      </c>
      <c r="B23" s="96"/>
      <c r="C23" s="54">
        <f>C21+C20+C19+C15+C12+C9+C5+C2</f>
        <v>100</v>
      </c>
      <c r="D23" s="54"/>
      <c r="E23" s="55">
        <f>SUM(E2:E22)</f>
        <v>100</v>
      </c>
      <c r="F23" s="54">
        <f>F21+F20+F19+F15+F12+F9+F5+F2</f>
        <v>0</v>
      </c>
      <c r="G23" s="55">
        <f>SUM(G2:G22)</f>
        <v>0</v>
      </c>
      <c r="H23" s="55">
        <f>SUM(H2:H22)</f>
        <v>0</v>
      </c>
    </row>
  </sheetData>
  <sheetProtection algorithmName="SHA-512" hashValue="rdWZt5SAINQwP5RY41rFlLv6qlB13W/onkyINm3uZTjPDVrMfu9+JyUvJ/Ty7wYgK0pRl4xENXCoP/D8LTCvuQ==" saltValue="NS6+MpD0D6+CqgnEjcOehQ==" spinCount="100000" sheet="1" objects="1" scenarios="1"/>
  <mergeCells count="23">
    <mergeCell ref="A9:A14"/>
    <mergeCell ref="B9:B11"/>
    <mergeCell ref="C9:C11"/>
    <mergeCell ref="B12:B14"/>
    <mergeCell ref="C12:C14"/>
    <mergeCell ref="A2:A8"/>
    <mergeCell ref="B2:B4"/>
    <mergeCell ref="C2:C4"/>
    <mergeCell ref="B5:B8"/>
    <mergeCell ref="C5:C8"/>
    <mergeCell ref="H21:H22"/>
    <mergeCell ref="A23:B23"/>
    <mergeCell ref="H2:H4"/>
    <mergeCell ref="H5:H8"/>
    <mergeCell ref="H9:H11"/>
    <mergeCell ref="H12:H14"/>
    <mergeCell ref="H15:H18"/>
    <mergeCell ref="A15:A19"/>
    <mergeCell ref="B15:B18"/>
    <mergeCell ref="C15:C18"/>
    <mergeCell ref="A20:A22"/>
    <mergeCell ref="B21:B22"/>
    <mergeCell ref="C21:C22"/>
  </mergeCells>
  <conditionalFormatting sqref="H23">
    <cfRule type="cellIs" dxfId="1" priority="1" operator="greaterThan">
      <formula>50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G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rightToLeft="1" tabSelected="1" zoomScale="76" workbookViewId="0">
      <selection activeCell="B2" sqref="B2:B4"/>
    </sheetView>
  </sheetViews>
  <sheetFormatPr defaultRowHeight="14.5" x14ac:dyDescent="0.35"/>
  <cols>
    <col min="1" max="1" width="16.08984375" style="29" bestFit="1" customWidth="1"/>
    <col min="2" max="2" width="22.6328125" style="29" bestFit="1" customWidth="1"/>
    <col min="3" max="3" width="8.36328125" style="29" bestFit="1" customWidth="1"/>
    <col min="4" max="4" width="23.81640625" style="29" bestFit="1" customWidth="1"/>
    <col min="5" max="5" width="12.453125" style="29" bestFit="1" customWidth="1"/>
    <col min="6" max="6" width="33.453125" style="29" bestFit="1" customWidth="1"/>
    <col min="7" max="16384" width="8.7265625" style="29"/>
  </cols>
  <sheetData>
    <row r="1" spans="1:6" ht="16.5" x14ac:dyDescent="0.35">
      <c r="A1" s="9" t="s">
        <v>230</v>
      </c>
      <c r="B1" s="9" t="s">
        <v>206</v>
      </c>
      <c r="C1" s="9" t="s">
        <v>276</v>
      </c>
      <c r="D1" s="9" t="s">
        <v>207</v>
      </c>
      <c r="E1" s="9" t="s">
        <v>236</v>
      </c>
      <c r="F1" s="9" t="s">
        <v>235</v>
      </c>
    </row>
    <row r="2" spans="1:6" ht="16.5" x14ac:dyDescent="0.35">
      <c r="A2" s="111" t="s">
        <v>231</v>
      </c>
      <c r="B2" s="112" t="s">
        <v>208</v>
      </c>
      <c r="C2" s="113">
        <v>15</v>
      </c>
      <c r="D2" s="16" t="s">
        <v>209</v>
      </c>
      <c r="E2" s="33">
        <v>5</v>
      </c>
      <c r="F2" s="30" t="s">
        <v>271</v>
      </c>
    </row>
    <row r="3" spans="1:6" ht="16.5" x14ac:dyDescent="0.35">
      <c r="A3" s="111"/>
      <c r="B3" s="112"/>
      <c r="C3" s="114"/>
      <c r="D3" s="16" t="s">
        <v>210</v>
      </c>
      <c r="E3" s="33">
        <v>5</v>
      </c>
      <c r="F3" s="30" t="s">
        <v>271</v>
      </c>
    </row>
    <row r="4" spans="1:6" ht="16.5" x14ac:dyDescent="0.35">
      <c r="A4" s="111"/>
      <c r="B4" s="112"/>
      <c r="C4" s="115"/>
      <c r="D4" s="16" t="s">
        <v>211</v>
      </c>
      <c r="E4" s="33">
        <v>5</v>
      </c>
      <c r="F4" s="30" t="s">
        <v>271</v>
      </c>
    </row>
    <row r="5" spans="1:6" ht="16.5" x14ac:dyDescent="0.35">
      <c r="A5" s="111"/>
      <c r="B5" s="116" t="s">
        <v>212</v>
      </c>
      <c r="C5" s="117">
        <v>10</v>
      </c>
      <c r="D5" s="17" t="s">
        <v>213</v>
      </c>
      <c r="E5" s="34">
        <v>3</v>
      </c>
      <c r="F5" s="43" t="s">
        <v>271</v>
      </c>
    </row>
    <row r="6" spans="1:6" ht="16.5" x14ac:dyDescent="0.35">
      <c r="A6" s="111"/>
      <c r="B6" s="116"/>
      <c r="C6" s="118"/>
      <c r="D6" s="17" t="s">
        <v>214</v>
      </c>
      <c r="E6" s="34">
        <v>3</v>
      </c>
      <c r="F6" s="43" t="s">
        <v>271</v>
      </c>
    </row>
    <row r="7" spans="1:6" ht="16.5" x14ac:dyDescent="0.35">
      <c r="A7" s="111"/>
      <c r="B7" s="116"/>
      <c r="C7" s="118"/>
      <c r="D7" s="17" t="s">
        <v>215</v>
      </c>
      <c r="E7" s="34">
        <v>2</v>
      </c>
      <c r="F7" s="43" t="s">
        <v>271</v>
      </c>
    </row>
    <row r="8" spans="1:6" ht="16.5" x14ac:dyDescent="0.35">
      <c r="A8" s="111"/>
      <c r="B8" s="116"/>
      <c r="C8" s="119"/>
      <c r="D8" s="17" t="s">
        <v>216</v>
      </c>
      <c r="E8" s="34">
        <v>2</v>
      </c>
      <c r="F8" s="43" t="s">
        <v>271</v>
      </c>
    </row>
    <row r="9" spans="1:6" ht="16.5" x14ac:dyDescent="0.35">
      <c r="A9" s="120" t="s">
        <v>232</v>
      </c>
      <c r="B9" s="121" t="s">
        <v>272</v>
      </c>
      <c r="C9" s="124">
        <v>15</v>
      </c>
      <c r="D9" s="18" t="s">
        <v>209</v>
      </c>
      <c r="E9" s="35">
        <v>5</v>
      </c>
      <c r="F9" s="44" t="s">
        <v>271</v>
      </c>
    </row>
    <row r="10" spans="1:6" ht="16.5" x14ac:dyDescent="0.35">
      <c r="A10" s="120"/>
      <c r="B10" s="122"/>
      <c r="C10" s="125"/>
      <c r="D10" s="18" t="s">
        <v>210</v>
      </c>
      <c r="E10" s="35">
        <v>5</v>
      </c>
      <c r="F10" s="44" t="s">
        <v>271</v>
      </c>
    </row>
    <row r="11" spans="1:6" ht="16.5" x14ac:dyDescent="0.35">
      <c r="A11" s="120"/>
      <c r="B11" s="123"/>
      <c r="C11" s="126"/>
      <c r="D11" s="18" t="s">
        <v>273</v>
      </c>
      <c r="E11" s="35">
        <v>5</v>
      </c>
      <c r="F11" s="44" t="s">
        <v>271</v>
      </c>
    </row>
    <row r="12" spans="1:6" ht="16.5" x14ac:dyDescent="0.35">
      <c r="A12" s="120"/>
      <c r="B12" s="127" t="s">
        <v>217</v>
      </c>
      <c r="C12" s="128">
        <v>10</v>
      </c>
      <c r="D12" s="19" t="s">
        <v>218</v>
      </c>
      <c r="E12" s="36">
        <v>3</v>
      </c>
      <c r="F12" s="45" t="s">
        <v>271</v>
      </c>
    </row>
    <row r="13" spans="1:6" ht="16.5" x14ac:dyDescent="0.35">
      <c r="A13" s="120"/>
      <c r="B13" s="127"/>
      <c r="C13" s="129"/>
      <c r="D13" s="19" t="s">
        <v>216</v>
      </c>
      <c r="E13" s="36">
        <v>2</v>
      </c>
      <c r="F13" s="45" t="s">
        <v>271</v>
      </c>
    </row>
    <row r="14" spans="1:6" ht="16.5" x14ac:dyDescent="0.35">
      <c r="A14" s="120"/>
      <c r="B14" s="127"/>
      <c r="C14" s="129"/>
      <c r="D14" s="19" t="s">
        <v>219</v>
      </c>
      <c r="E14" s="36">
        <v>5</v>
      </c>
      <c r="F14" s="45" t="s">
        <v>271</v>
      </c>
    </row>
    <row r="15" spans="1:6" ht="16.5" x14ac:dyDescent="0.35">
      <c r="A15" s="102" t="s">
        <v>233</v>
      </c>
      <c r="B15" s="103" t="s">
        <v>220</v>
      </c>
      <c r="C15" s="104">
        <v>20</v>
      </c>
      <c r="D15" s="21" t="s">
        <v>221</v>
      </c>
      <c r="E15" s="37">
        <v>7</v>
      </c>
      <c r="F15" s="46" t="s">
        <v>271</v>
      </c>
    </row>
    <row r="16" spans="1:6" ht="16.5" x14ac:dyDescent="0.35">
      <c r="A16" s="102"/>
      <c r="B16" s="103"/>
      <c r="C16" s="105"/>
      <c r="D16" s="21" t="s">
        <v>222</v>
      </c>
      <c r="E16" s="37">
        <v>5</v>
      </c>
      <c r="F16" s="46" t="s">
        <v>271</v>
      </c>
    </row>
    <row r="17" spans="1:6" ht="16.5" x14ac:dyDescent="0.35">
      <c r="A17" s="102"/>
      <c r="B17" s="103"/>
      <c r="C17" s="105"/>
      <c r="D17" s="21" t="s">
        <v>223</v>
      </c>
      <c r="E17" s="37">
        <v>4</v>
      </c>
      <c r="F17" s="46" t="s">
        <v>271</v>
      </c>
    </row>
    <row r="18" spans="1:6" ht="16.5" x14ac:dyDescent="0.35">
      <c r="A18" s="102"/>
      <c r="B18" s="103"/>
      <c r="C18" s="106"/>
      <c r="D18" s="21" t="s">
        <v>274</v>
      </c>
      <c r="E18" s="37">
        <v>4</v>
      </c>
      <c r="F18" s="46" t="s">
        <v>271</v>
      </c>
    </row>
    <row r="19" spans="1:6" ht="16.5" x14ac:dyDescent="0.35">
      <c r="A19" s="102"/>
      <c r="B19" s="20" t="s">
        <v>224</v>
      </c>
      <c r="C19" s="41">
        <v>5</v>
      </c>
      <c r="D19" s="22" t="s">
        <v>225</v>
      </c>
      <c r="E19" s="38">
        <v>5</v>
      </c>
      <c r="F19" s="47" t="s">
        <v>271</v>
      </c>
    </row>
    <row r="20" spans="1:6" ht="16.5" x14ac:dyDescent="0.35">
      <c r="A20" s="107" t="s">
        <v>234</v>
      </c>
      <c r="B20" s="108" t="s">
        <v>226</v>
      </c>
      <c r="C20" s="92">
        <v>10</v>
      </c>
      <c r="D20" s="23" t="s">
        <v>227</v>
      </c>
      <c r="E20" s="39">
        <v>6</v>
      </c>
      <c r="F20" s="48" t="s">
        <v>271</v>
      </c>
    </row>
    <row r="21" spans="1:6" ht="16.5" x14ac:dyDescent="0.35">
      <c r="A21" s="107"/>
      <c r="B21" s="108"/>
      <c r="C21" s="93"/>
      <c r="D21" s="23" t="s">
        <v>228</v>
      </c>
      <c r="E21" s="39">
        <v>4</v>
      </c>
      <c r="F21" s="48" t="s">
        <v>271</v>
      </c>
    </row>
    <row r="22" spans="1:6" ht="16.5" x14ac:dyDescent="0.35">
      <c r="A22" s="107"/>
      <c r="B22" s="109" t="s">
        <v>229</v>
      </c>
      <c r="C22" s="94">
        <v>15</v>
      </c>
      <c r="D22" s="24" t="s">
        <v>277</v>
      </c>
      <c r="E22" s="40">
        <v>10</v>
      </c>
      <c r="F22" s="49" t="s">
        <v>271</v>
      </c>
    </row>
    <row r="23" spans="1:6" ht="16.5" x14ac:dyDescent="0.35">
      <c r="A23" s="107"/>
      <c r="B23" s="110"/>
      <c r="C23" s="95"/>
      <c r="D23" s="24" t="s">
        <v>275</v>
      </c>
      <c r="E23" s="40">
        <v>5</v>
      </c>
      <c r="F23" s="49" t="s">
        <v>271</v>
      </c>
    </row>
    <row r="24" spans="1:6" x14ac:dyDescent="0.35">
      <c r="A24" s="96" t="s">
        <v>238</v>
      </c>
      <c r="B24" s="96"/>
      <c r="C24" s="54">
        <v>100</v>
      </c>
      <c r="D24" s="54" t="s">
        <v>238</v>
      </c>
      <c r="E24" s="55">
        <f>SUM(E2:E23)</f>
        <v>100</v>
      </c>
      <c r="F24" s="54"/>
    </row>
    <row r="26" spans="1:6" x14ac:dyDescent="0.35">
      <c r="A26" s="29" t="s">
        <v>287</v>
      </c>
    </row>
    <row r="27" spans="1:6" x14ac:dyDescent="0.35">
      <c r="A27" s="29" t="s">
        <v>288</v>
      </c>
      <c r="B27" s="29" t="s">
        <v>289</v>
      </c>
    </row>
    <row r="28" spans="1:6" x14ac:dyDescent="0.35">
      <c r="A28" s="29" t="s">
        <v>290</v>
      </c>
      <c r="B28" s="29" t="s">
        <v>291</v>
      </c>
    </row>
    <row r="29" spans="1:6" x14ac:dyDescent="0.35">
      <c r="A29" s="29" t="s">
        <v>292</v>
      </c>
      <c r="B29" s="29" t="s">
        <v>293</v>
      </c>
    </row>
    <row r="30" spans="1:6" x14ac:dyDescent="0.35">
      <c r="A30" s="29" t="s">
        <v>294</v>
      </c>
      <c r="B30" s="29" t="s">
        <v>295</v>
      </c>
    </row>
  </sheetData>
  <sheetProtection algorithmName="SHA-512" hashValue="IAq5E3Gu3YMo+MQG6x0Su/+FAd+08fxS4AmvYevqtabdb2RVbwnzCoPpyNe+/yf6FMjjbNlZzdYo40HQrktTrA==" saltValue="Wg55SsQH1DRUUGRo7/bpuA==" spinCount="100000" sheet="1" objects="1" scenarios="1"/>
  <mergeCells count="19">
    <mergeCell ref="A24:B24"/>
    <mergeCell ref="C2:C4"/>
    <mergeCell ref="C5:C8"/>
    <mergeCell ref="C9:C11"/>
    <mergeCell ref="C12:C14"/>
    <mergeCell ref="B2:B4"/>
    <mergeCell ref="B5:B8"/>
    <mergeCell ref="B9:B11"/>
    <mergeCell ref="B12:B14"/>
    <mergeCell ref="A2:A8"/>
    <mergeCell ref="A9:A14"/>
    <mergeCell ref="A15:A19"/>
    <mergeCell ref="B15:B18"/>
    <mergeCell ref="A20:A23"/>
    <mergeCell ref="B20:B21"/>
    <mergeCell ref="B22:B23"/>
    <mergeCell ref="C15:C18"/>
    <mergeCell ref="C20:C21"/>
    <mergeCell ref="C22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6</vt:i4>
      </vt:variant>
    </vt:vector>
  </HeadingPairs>
  <TitlesOfParts>
    <vt:vector size="6" baseType="lpstr">
      <vt:lpstr>طالب التنفيذ</vt:lpstr>
      <vt:lpstr>المنفذ ضده</vt:lpstr>
      <vt:lpstr>الطفل</vt:lpstr>
      <vt:lpstr>الرأي الفني</vt:lpstr>
      <vt:lpstr>حاسبة الدرجــات</vt:lpstr>
      <vt:lpstr>مؤشرات الاداء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MOJ</cp:lastModifiedBy>
  <dcterms:created xsi:type="dcterms:W3CDTF">2025-04-15T22:02:15Z</dcterms:created>
  <dcterms:modified xsi:type="dcterms:W3CDTF">2025-05-06T09:24:04Z</dcterms:modified>
</cp:coreProperties>
</file>